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Z:\6. PROMOCION DEPORTIVA\2.- CAMPEONATOS MUNICIPALES\1.- POPULARES\1- NORMATIVA POPULARES 2019-2020\"/>
    </mc:Choice>
  </mc:AlternateContent>
  <bookViews>
    <workbookView xWindow="0" yWindow="255" windowWidth="12390" windowHeight="8310" firstSheet="1" activeTab="1"/>
  </bookViews>
  <sheets>
    <sheet name="Inscripción JUGADORES" sheetId="1" state="hidden" r:id="rId1"/>
    <sheet name="Inscripción Jugadores inicio" sheetId="2" r:id="rId2"/>
    <sheet name="DATOS Y FÓRMULAS" sheetId="3" state="hidden" r:id="rId3"/>
  </sheets>
  <definedNames>
    <definedName name="_xlnm._FilterDatabase" localSheetId="1" hidden="1">'Inscripción Jugadores inicio'!$A$5:$O$21</definedName>
    <definedName name="_xlnm.Print_Area" localSheetId="0">'Inscripción JUGADORES'!$A$1:$M$35</definedName>
    <definedName name="_xlnm.Print_Titles" localSheetId="0">'Inscripción JUGADORES'!$1:$4</definedName>
  </definedNames>
  <calcPr calcId="152511"/>
</workbook>
</file>

<file path=xl/calcChain.xml><?xml version="1.0" encoding="utf-8"?>
<calcChain xmlns="http://schemas.openxmlformats.org/spreadsheetml/2006/main">
  <c r="O6" i="2" l="1"/>
  <c r="L8" i="2"/>
  <c r="L9" i="2"/>
  <c r="L10" i="2"/>
  <c r="O10" i="2" s="1"/>
  <c r="L11" i="2"/>
  <c r="L12" i="2"/>
  <c r="L13" i="2"/>
  <c r="L14" i="2"/>
  <c r="L15" i="2"/>
  <c r="L16" i="2"/>
  <c r="L17" i="2"/>
  <c r="L18" i="2"/>
  <c r="L19" i="2"/>
  <c r="L20" i="2"/>
  <c r="L21" i="2"/>
  <c r="B7" i="2"/>
  <c r="B8" i="2"/>
  <c r="B9" i="2"/>
  <c r="B10" i="2"/>
  <c r="B11" i="2"/>
  <c r="B12" i="2"/>
  <c r="B13" i="2"/>
  <c r="B14" i="2"/>
  <c r="B15" i="2"/>
  <c r="B16" i="2"/>
  <c r="B17" i="2"/>
  <c r="B18" i="2"/>
  <c r="B19" i="2"/>
  <c r="B20" i="2"/>
  <c r="B21" i="2"/>
  <c r="D7" i="2"/>
  <c r="C7" i="2" s="1"/>
  <c r="N23" i="2"/>
  <c r="O9" i="2"/>
  <c r="O11" i="2"/>
  <c r="O12" i="2"/>
  <c r="O13" i="2"/>
  <c r="O14" i="2"/>
  <c r="O15" i="2"/>
  <c r="O16" i="2"/>
  <c r="O17" i="2"/>
  <c r="O18" i="2"/>
  <c r="O19" i="2"/>
  <c r="O20" i="2"/>
  <c r="O21" i="2"/>
  <c r="E6" i="2" l="1"/>
  <c r="L7" i="2" l="1"/>
  <c r="I7" i="3"/>
  <c r="I8" i="3"/>
  <c r="I9" i="3"/>
  <c r="I10" i="3"/>
  <c r="I11" i="3"/>
  <c r="I12" i="3"/>
  <c r="I13" i="3"/>
  <c r="I14" i="3"/>
  <c r="I15" i="3"/>
  <c r="I16" i="3"/>
  <c r="I17" i="3"/>
  <c r="F4" i="3"/>
  <c r="G4" i="3" s="1"/>
  <c r="F5" i="3"/>
  <c r="G5" i="3" s="1"/>
  <c r="H5" i="3" s="1"/>
  <c r="I5" i="3" s="1"/>
  <c r="F6" i="3"/>
  <c r="G6" i="3" s="1"/>
  <c r="H6" i="3" s="1"/>
  <c r="I6" i="3" s="1"/>
  <c r="F7" i="3"/>
  <c r="G7" i="3" s="1"/>
  <c r="H7" i="3" s="1"/>
  <c r="F8" i="3"/>
  <c r="G8" i="3" s="1"/>
  <c r="H8" i="3" s="1"/>
  <c r="F9" i="3"/>
  <c r="G9" i="3" s="1"/>
  <c r="H9" i="3" s="1"/>
  <c r="F10" i="3"/>
  <c r="G10" i="3" s="1"/>
  <c r="H10" i="3" s="1"/>
  <c r="F11" i="3"/>
  <c r="G11" i="3" s="1"/>
  <c r="H11" i="3" s="1"/>
  <c r="F12" i="3"/>
  <c r="G12" i="3" s="1"/>
  <c r="H12" i="3" s="1"/>
  <c r="F13" i="3"/>
  <c r="G13" i="3" s="1"/>
  <c r="H13" i="3" s="1"/>
  <c r="F14" i="3"/>
  <c r="G14" i="3" s="1"/>
  <c r="H14" i="3" s="1"/>
  <c r="F15" i="3"/>
  <c r="G15" i="3" s="1"/>
  <c r="H15" i="3" s="1"/>
  <c r="F16" i="3"/>
  <c r="G16" i="3" s="1"/>
  <c r="H16" i="3" s="1"/>
  <c r="F17" i="3"/>
  <c r="G17" i="3" s="1"/>
  <c r="H17" i="3" s="1"/>
  <c r="F3" i="3"/>
  <c r="G3" i="3" s="1"/>
  <c r="E2" i="3"/>
  <c r="H2" i="3" s="1"/>
  <c r="D3" i="3"/>
  <c r="D8" i="2"/>
  <c r="C8" i="2" s="1"/>
  <c r="D9" i="2"/>
  <c r="C9" i="2" s="1"/>
  <c r="D10" i="2"/>
  <c r="C10" i="2" s="1"/>
  <c r="D11" i="2"/>
  <c r="C11" i="2" s="1"/>
  <c r="D12" i="2"/>
  <c r="C12" i="2" s="1"/>
  <c r="D13" i="2"/>
  <c r="C13" i="2" s="1"/>
  <c r="D14" i="2"/>
  <c r="C14" i="2" s="1"/>
  <c r="D15" i="2"/>
  <c r="C15" i="2" s="1"/>
  <c r="D16" i="2"/>
  <c r="C16" i="2" s="1"/>
  <c r="D17" i="2"/>
  <c r="C17" i="2" s="1"/>
  <c r="D18" i="2"/>
  <c r="C18" i="2" s="1"/>
  <c r="D19" i="2"/>
  <c r="C19" i="2" s="1"/>
  <c r="D20" i="2"/>
  <c r="C20" i="2" s="1"/>
  <c r="D21" i="2"/>
  <c r="C21" i="2" s="1"/>
  <c r="M23" i="1"/>
  <c r="L23" i="1"/>
  <c r="K23" i="1"/>
  <c r="O7" i="2" l="1"/>
  <c r="H3" i="3"/>
  <c r="I3" i="3" s="1"/>
  <c r="H4" i="3"/>
  <c r="I4" i="3" s="1"/>
  <c r="O8" i="2" l="1"/>
  <c r="O23" i="2" s="1"/>
</calcChain>
</file>

<file path=xl/comments1.xml><?xml version="1.0" encoding="utf-8"?>
<comments xmlns="http://schemas.openxmlformats.org/spreadsheetml/2006/main">
  <authors>
    <author>María Peláez Navarrete</author>
  </authors>
  <commentList>
    <comment ref="O6" authorId="0" shapeId="0">
      <text>
        <r>
          <rPr>
            <b/>
            <sz val="9"/>
            <color indexed="81"/>
            <rFont val="Tahoma"/>
            <family val="2"/>
          </rPr>
          <t>María Peláez Navarrete:</t>
        </r>
        <r>
          <rPr>
            <sz val="9"/>
            <color indexed="81"/>
            <rFont val="Tahoma"/>
            <family val="2"/>
          </rPr>
          <t xml:space="preserve">
fuente=fondo (R11)</t>
        </r>
      </text>
    </comment>
  </commentList>
</comments>
</file>

<file path=xl/comments2.xml><?xml version="1.0" encoding="utf-8"?>
<comments xmlns="http://schemas.openxmlformats.org/spreadsheetml/2006/main">
  <authors>
    <author>mpelaez</author>
  </authors>
  <commentList>
    <comment ref="G2" authorId="0" shapeId="0">
      <text>
        <r>
          <rPr>
            <b/>
            <sz val="9"/>
            <color indexed="81"/>
            <rFont val="Tahoma"/>
            <family val="2"/>
          </rPr>
          <t>mpelaez:</t>
        </r>
        <r>
          <rPr>
            <sz val="9"/>
            <color indexed="81"/>
            <rFont val="Tahoma"/>
            <family val="2"/>
          </rPr>
          <t xml:space="preserve">
MODIFICAR EL AÑO CON LA TEMPORADA</t>
        </r>
      </text>
    </comment>
  </commentList>
</comments>
</file>

<file path=xl/sharedStrings.xml><?xml version="1.0" encoding="utf-8"?>
<sst xmlns="http://schemas.openxmlformats.org/spreadsheetml/2006/main" count="77" uniqueCount="59">
  <si>
    <t>Campeonatos Municipales POPULARES</t>
  </si>
  <si>
    <t>INSCRIPCIÓN JUGADORES</t>
  </si>
  <si>
    <t>NOMBRE DEL EQUIPO</t>
  </si>
  <si>
    <t>DEPORTE</t>
  </si>
  <si>
    <t>CATEGORIA</t>
  </si>
  <si>
    <t>NOMBRE</t>
  </si>
  <si>
    <t>PRIMER APELLIDO</t>
  </si>
  <si>
    <t>SEGUNDO APELLIDO</t>
  </si>
  <si>
    <t>EMPADRONADO</t>
  </si>
  <si>
    <t>TOTAL</t>
  </si>
  <si>
    <t>F.S</t>
  </si>
  <si>
    <t>BC</t>
  </si>
  <si>
    <t>VETERANOS</t>
  </si>
  <si>
    <t>PRIMERA</t>
  </si>
  <si>
    <t>SEGUNDA</t>
  </si>
  <si>
    <t>TERCERA</t>
  </si>
  <si>
    <t>SI</t>
  </si>
  <si>
    <t>NO</t>
  </si>
  <si>
    <r>
      <t>FIANZA Y/O FICHAS JUGADORES:</t>
    </r>
    <r>
      <rPr>
        <b/>
        <sz val="10"/>
        <rFont val="Arial"/>
        <family val="2"/>
      </rPr>
      <t xml:space="preserve"> IBERCAJA nº cuenta 2085-8022-17-0300020000</t>
    </r>
  </si>
  <si>
    <r>
      <t xml:space="preserve">PAGO JUGADORES </t>
    </r>
    <r>
      <rPr>
        <b/>
        <sz val="7"/>
        <rFont val="Arial"/>
        <family val="2"/>
      </rPr>
      <t>FICHAS</t>
    </r>
  </si>
  <si>
    <t>PAGO FIANZA</t>
  </si>
  <si>
    <r>
      <t xml:space="preserve">FECHA NACIMIENTO </t>
    </r>
    <r>
      <rPr>
        <b/>
        <sz val="7"/>
        <rFont val="Arial"/>
        <family val="2"/>
      </rPr>
      <t>dd/mm/aaaa</t>
    </r>
  </si>
  <si>
    <r>
      <t>LA INSCRIPCION EN LOS CAMPEONATOS MUNICIPALES, OBLIGA A TODOS LOS PARTICIPANTES A ACEPTAR LAS NORMAS Y DISPOSICIONES QUE RIGEN ESTA COMPETICIÓN.</t>
    </r>
    <r>
      <rPr>
        <sz val="6"/>
        <rFont val="Arial"/>
        <family val="2"/>
      </rPr>
      <t xml:space="preserve"> Los datos personales recogidos serán incorporados y tratados en el fichero “Juegos Municipales”, cuya finalidad es la organización, control y desarrollo de los Campeonatos Municipales, inscrito en el Registro de Ficheros de Datos Personales de la Agencia de Protección de Datos de la Comunidad de Madrid www.madrid.org/apdcm y podrán ser cedidos al Organismo Público que lo solicite, además de otras cesiones previstas en la Ley. El órgano responsable del fichero es el Ayuntamiento de Majadahonda y la dirección donde el interesado podrá ejercer los derechos de acceso, rectificación, cancelación y oposición ante el mismo es Plaza Mayor nº 3, todo lo cual se informa en cumplimiento del artículo 5 de la Ley Orgánica 15/1999, de 13 de diciembre, de Protección de Datos de Carácter Personal.</t>
    </r>
  </si>
  <si>
    <t>El Delegado/Representante del Equipo al hacer la Inscripción en los Campeonatos Municipales consiente y acepta todas las obligaciones derivados de dicha inscripción de acuerdo con la legislación y normativa aplicable</t>
  </si>
  <si>
    <t>Temporada 2013-2014</t>
  </si>
  <si>
    <r>
      <t xml:space="preserve">PAGO JUGADORES </t>
    </r>
    <r>
      <rPr>
        <b/>
        <sz val="7"/>
        <color indexed="10"/>
        <rFont val="Arial"/>
        <family val="2"/>
      </rPr>
      <t>SEGURO</t>
    </r>
  </si>
  <si>
    <r>
      <t>SEGURO DE ACCIDENTE:</t>
    </r>
    <r>
      <rPr>
        <sz val="10"/>
        <rFont val="Arial"/>
        <family val="2"/>
      </rPr>
      <t xml:space="preserve"> </t>
    </r>
    <r>
      <rPr>
        <b/>
        <sz val="10"/>
        <rFont val="Arial"/>
        <family val="2"/>
      </rPr>
      <t>BANCO POPULAR nº cuenta 0075-1333-18-0605115074</t>
    </r>
  </si>
  <si>
    <t>DNI    PASAPORTE    NIE</t>
  </si>
  <si>
    <r>
      <t xml:space="preserve">Para guardar en el Pen-drive: "Guardar Como" y poner nombre del equipo </t>
    </r>
    <r>
      <rPr>
        <b/>
        <sz val="7"/>
        <rFont val="Arial"/>
        <family val="2"/>
      </rPr>
      <t>(SON 3 HOJAS - EQUIPO, JUGADORES y FICHA COLECTIVA)</t>
    </r>
  </si>
  <si>
    <r>
      <t>RELLENAR TODAS LAS CASILLAS POR COMPLETO</t>
    </r>
    <r>
      <rPr>
        <sz val="7"/>
        <rFont val="Arial"/>
        <family val="2"/>
      </rPr>
      <t xml:space="preserve"> de las Hojas de Inscripción: </t>
    </r>
    <r>
      <rPr>
        <b/>
        <sz val="7"/>
        <rFont val="Arial"/>
        <family val="2"/>
      </rPr>
      <t>INSCRIPCION DE JUGADORES , INSCRIPCION DEL EQUIPO Y FICHA COLECTIVA</t>
    </r>
  </si>
  <si>
    <t>Entrega en Concejalía el Pen-drive con las 3 hojas y los 2 resguardos: Ibercaja y Banco Popular</t>
  </si>
  <si>
    <t>CATEGORíA</t>
  </si>
  <si>
    <t>Titular Cuenta: Ayto.Majadahonda:</t>
  </si>
  <si>
    <t>2.- INSCRIPCIÓN JUGADORES</t>
  </si>
  <si>
    <r>
      <t xml:space="preserve">Para guardar en el Pen-drive o enviar por correo: "Guardar Como" y poner nombre del equipo </t>
    </r>
    <r>
      <rPr>
        <b/>
        <sz val="6"/>
        <rFont val="Arial"/>
        <family val="2"/>
      </rPr>
      <t>(SON 2 HOJAS - EQUIPO y JUGADORES ) Importante para la posterior devolución de la fianza</t>
    </r>
  </si>
  <si>
    <r>
      <t>RELLENAR TODAS LAS CASILLAS POR COMPLETO</t>
    </r>
    <r>
      <rPr>
        <sz val="7"/>
        <rFont val="Arial"/>
        <family val="2"/>
      </rPr>
      <t xml:space="preserve"> de la Hoja de Inscripción:</t>
    </r>
    <r>
      <rPr>
        <b/>
        <sz val="7"/>
        <rFont val="Arial"/>
        <family val="2"/>
      </rPr>
      <t xml:space="preserve"> JUGADORES </t>
    </r>
  </si>
  <si>
    <r>
      <rPr>
        <b/>
        <u/>
        <sz val="7"/>
        <rFont val="Calibri"/>
        <family val="2"/>
      </rPr>
      <t>Ingreso POR SEPARADO</t>
    </r>
    <r>
      <rPr>
        <b/>
        <sz val="7"/>
        <rFont val="Calibri"/>
        <family val="2"/>
      </rPr>
      <t xml:space="preserve">  </t>
    </r>
    <r>
      <rPr>
        <sz val="7"/>
        <rFont val="Calibri"/>
        <family val="2"/>
      </rPr>
      <t xml:space="preserve">en las cuentas de BANKIA , C/ Doctor Calero nº 7, Majadahonda  </t>
    </r>
    <r>
      <rPr>
        <b/>
        <u/>
        <sz val="10"/>
        <rFont val="Calibri"/>
        <family val="2"/>
      </rPr>
      <t/>
    </r>
  </si>
  <si>
    <r>
      <rPr>
        <b/>
        <sz val="11"/>
        <rFont val="Arial"/>
        <family val="2"/>
      </rPr>
      <t>1º</t>
    </r>
    <r>
      <rPr>
        <sz val="11"/>
        <rFont val="Arial"/>
        <family val="2"/>
      </rPr>
      <t xml:space="preserve"> Ingreso (quien lo deba hacer): Concepto </t>
    </r>
    <r>
      <rPr>
        <b/>
        <sz val="11"/>
        <rFont val="Arial"/>
        <family val="2"/>
      </rPr>
      <t>“FIANZA” + Nombre del Equipo</t>
    </r>
    <r>
      <rPr>
        <sz val="11"/>
        <rFont val="Arial"/>
        <family val="2"/>
      </rPr>
      <t xml:space="preserve"> y nombre del Delegado del Equipo. BANKIA-</t>
    </r>
    <r>
      <rPr>
        <b/>
        <sz val="11"/>
        <rFont val="Arial"/>
        <family val="2"/>
      </rPr>
      <t>ES 35-2038-2232-90-6001461402</t>
    </r>
  </si>
  <si>
    <r>
      <rPr>
        <b/>
        <sz val="11"/>
        <rFont val="Arial"/>
        <family val="2"/>
      </rPr>
      <t>2º</t>
    </r>
    <r>
      <rPr>
        <sz val="11"/>
        <rFont val="Arial"/>
        <family val="2"/>
      </rPr>
      <t xml:space="preserve"> Ingreso: Concepto: </t>
    </r>
    <r>
      <rPr>
        <b/>
        <sz val="11"/>
        <rFont val="Arial"/>
        <family val="2"/>
      </rPr>
      <t xml:space="preserve">“FICHA JUGADORES ” + Nombre del Equipo. </t>
    </r>
    <r>
      <rPr>
        <sz val="11"/>
        <rFont val="Arial"/>
        <family val="2"/>
      </rPr>
      <t>BANKIA-</t>
    </r>
    <r>
      <rPr>
        <b/>
        <sz val="11"/>
        <rFont val="Arial"/>
        <family val="2"/>
      </rPr>
      <t>ES 35-2038-2232-90-6001461402</t>
    </r>
  </si>
  <si>
    <t>FSPRIMERA</t>
  </si>
  <si>
    <t>FSSEGUNDA</t>
  </si>
  <si>
    <t>FSTERCERA</t>
  </si>
  <si>
    <t>BCPRIMERA</t>
  </si>
  <si>
    <t>BCSEGUNDA</t>
  </si>
  <si>
    <t>CUOTA</t>
  </si>
  <si>
    <t>empadronado</t>
  </si>
  <si>
    <t>fianza</t>
  </si>
  <si>
    <t>nombre</t>
  </si>
  <si>
    <t>año nacimiento</t>
  </si>
  <si>
    <t>bonificación empadronado</t>
  </si>
  <si>
    <t>bonificación&lt;26</t>
  </si>
  <si>
    <t>edad</t>
  </si>
  <si>
    <r>
      <t xml:space="preserve">AÑO DE NACIMIENTO </t>
    </r>
    <r>
      <rPr>
        <b/>
        <sz val="7"/>
        <rFont val="Arial"/>
        <family val="2"/>
      </rPr>
      <t>aaaa</t>
    </r>
  </si>
  <si>
    <t>CÁLCULO FICHA POR EDAD</t>
  </si>
  <si>
    <r>
      <t xml:space="preserve">FECHA DE
NACIMIENTO
</t>
    </r>
    <r>
      <rPr>
        <b/>
        <sz val="8"/>
        <rFont val="Arial"/>
        <family val="2"/>
      </rPr>
      <t>dd/mm/aaaa</t>
    </r>
  </si>
  <si>
    <t>Temporada 2019-2020</t>
  </si>
  <si>
    <r>
      <t xml:space="preserve">De acuerdo con el Reglamento (UE) 2016/679 del Parlamento y del Consejo relativo a la protección de las personas físicas, Reglamento General de Protección de Datos, se le informa de modo expreso, preciso e inequívoco que los datos personales que nos facilita en la inscripción a los Campeonatos Municipales, serán tratados por el Ayuntamiento de Majadahonda y la empresa adjudicataria para la gestión y control de los mismos, pudiendo ser cedidos a cualquier organismo público que lo solicite en cumplimiento de obligaciones legales, para lo cual sirva la suscripción de la presente inscripción como consentimiento expreso. La finalidad del tratamiento de los datos que nos proporciona y el tiempo durante el cual se conservarán, obran en el Registro de Tratamiento de Actividades que figura en la página web del Ayuntamiento de Majadahonda, </t>
    </r>
    <r>
      <rPr>
        <sz val="6"/>
        <color rgb="FF0000FF"/>
        <rFont val="Arial"/>
        <family val="2"/>
      </rPr>
      <t>www.majadahonda.org</t>
    </r>
    <r>
      <rPr>
        <sz val="6"/>
        <rFont val="Arial"/>
        <family val="2"/>
      </rPr>
      <t xml:space="preserve"> Usted podrá, en cualquier momento, ejercer el derecho de información, retirada de consentimiento, acceso, rectificación, cancelación/supresión, oposición, limitación o portabilidad en los términos establecidos en el Reglamento General de Protección de Datos, (1) a través de la Sede Electrónica accediendo a su perfil de usuario, (2) dirigiéndose al Ayuntamiento de Majadahonda, Plaza Mayor, nº3, 28220 Majadahonda o (3) poniéndose en contacto con el Delegado de Protección de Datos por este mismo medio, o enviando un correo electrónico a </t>
    </r>
    <r>
      <rPr>
        <sz val="6"/>
        <color rgb="FF0000FF"/>
        <rFont val="Arial"/>
        <family val="2"/>
      </rPr>
      <t>dpo@majadahonda.org</t>
    </r>
  </si>
  <si>
    <r>
      <t xml:space="preserve">Campeonatos Municipales </t>
    </r>
    <r>
      <rPr>
        <b/>
        <sz val="16"/>
        <rFont val="Arial"/>
        <family val="2"/>
      </rPr>
      <t>POPULARES*</t>
    </r>
  </si>
  <si>
    <t>el color de la fuente es igual que el relleno de fondo para que no se vea al rellenar la ficha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</si>
</sst>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 #,##0.00\ &quot;€&quot;_-;\-* #,##0.00\ &quot;€&quot;_-;_-* &quot;-&quot;??\ &quot;€&quot;_-;_-@_-"/>
  </numFmts>
  <fonts count="37">
    <font>
      <sz val="10"/>
      <name val="Arial"/>
    </font>
    <font>
      <sz val="10"/>
      <name val="Arial"/>
      <family val="2"/>
    </font>
    <font>
      <b/>
      <sz val="12"/>
      <name val="Arial"/>
      <family val="2"/>
    </font>
    <font>
      <b/>
      <sz val="24"/>
      <name val="Arial"/>
      <family val="2"/>
    </font>
    <font>
      <sz val="9"/>
      <name val="Arial"/>
      <family val="2"/>
    </font>
    <font>
      <sz val="8"/>
      <name val="Arial"/>
      <family val="2"/>
    </font>
    <font>
      <sz val="7"/>
      <name val="Arial"/>
      <family val="2"/>
    </font>
    <font>
      <sz val="6"/>
      <name val="Arial"/>
      <family val="2"/>
    </font>
    <font>
      <b/>
      <sz val="7"/>
      <name val="Arial"/>
      <family val="2"/>
    </font>
    <font>
      <b/>
      <sz val="10"/>
      <name val="Arial"/>
      <family val="2"/>
    </font>
    <font>
      <b/>
      <sz val="6"/>
      <name val="Arial"/>
      <family val="2"/>
    </font>
    <font>
      <sz val="6"/>
      <name val="Arial"/>
      <family val="2"/>
    </font>
    <font>
      <u/>
      <sz val="10"/>
      <color indexed="12"/>
      <name val="Arial"/>
      <family val="2"/>
    </font>
    <font>
      <b/>
      <sz val="9"/>
      <name val="Arial"/>
      <family val="2"/>
    </font>
    <font>
      <b/>
      <sz val="12"/>
      <color indexed="17"/>
      <name val="Arial"/>
      <family val="2"/>
    </font>
    <font>
      <sz val="7"/>
      <name val="Arial"/>
      <family val="2"/>
    </font>
    <font>
      <sz val="10"/>
      <name val="Arial"/>
      <family val="2"/>
    </font>
    <font>
      <sz val="9"/>
      <name val="Trajan Pro"/>
      <family val="1"/>
    </font>
    <font>
      <sz val="9"/>
      <color indexed="12"/>
      <name val="Trajan Pro"/>
      <family val="1"/>
    </font>
    <font>
      <sz val="9"/>
      <color indexed="10"/>
      <name val="Arial"/>
      <family val="2"/>
    </font>
    <font>
      <sz val="7"/>
      <color indexed="10"/>
      <name val="Arial"/>
      <family val="2"/>
    </font>
    <font>
      <b/>
      <sz val="7"/>
      <color indexed="10"/>
      <name val="Arial"/>
      <family val="2"/>
    </font>
    <font>
      <sz val="11"/>
      <name val="Arial"/>
      <family val="2"/>
    </font>
    <font>
      <b/>
      <sz val="11"/>
      <name val="Arial"/>
      <family val="2"/>
    </font>
    <font>
      <b/>
      <u/>
      <sz val="10"/>
      <name val="Calibri"/>
      <family val="2"/>
    </font>
    <font>
      <sz val="10"/>
      <color indexed="10"/>
      <name val="Arial"/>
      <family val="2"/>
    </font>
    <font>
      <sz val="8"/>
      <name val="Arial"/>
      <family val="2"/>
    </font>
    <font>
      <b/>
      <sz val="16"/>
      <name val="Arial"/>
      <family val="2"/>
    </font>
    <font>
      <sz val="7"/>
      <name val="Calibri"/>
      <family val="2"/>
    </font>
    <font>
      <b/>
      <sz val="7"/>
      <name val="Calibri"/>
      <family val="2"/>
    </font>
    <font>
      <b/>
      <u/>
      <sz val="7"/>
      <name val="Calibri"/>
      <family val="2"/>
    </font>
    <font>
      <sz val="10"/>
      <name val="Arial"/>
      <family val="2"/>
    </font>
    <font>
      <sz val="9"/>
      <color indexed="81"/>
      <name val="Tahoma"/>
      <family val="2"/>
    </font>
    <font>
      <b/>
      <sz val="9"/>
      <color indexed="81"/>
      <name val="Tahoma"/>
      <family val="2"/>
    </font>
    <font>
      <b/>
      <sz val="8"/>
      <name val="Arial"/>
      <family val="2"/>
    </font>
    <font>
      <sz val="6"/>
      <color rgb="FF0000FF"/>
      <name val="Arial"/>
      <family val="2"/>
    </font>
    <font>
      <sz val="7"/>
      <color theme="0" tint="-0.249977111117893"/>
      <name val="Arial"/>
      <family val="2"/>
    </font>
  </fonts>
  <fills count="6">
    <fill>
      <patternFill patternType="none"/>
    </fill>
    <fill>
      <patternFill patternType="gray125"/>
    </fill>
    <fill>
      <patternFill patternType="solid">
        <fgColor indexed="22"/>
        <bgColor indexed="64"/>
      </patternFill>
    </fill>
    <fill>
      <patternFill patternType="solid">
        <fgColor indexed="13"/>
        <bgColor indexed="64"/>
      </patternFill>
    </fill>
    <fill>
      <patternFill patternType="solid">
        <fgColor theme="0" tint="-0.249977111117893"/>
        <bgColor indexed="64"/>
      </patternFill>
    </fill>
    <fill>
      <patternFill patternType="solid">
        <fgColor theme="0" tint="-0.149998474074526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0" fontId="12" fillId="0" borderId="0" applyNumberFormat="0" applyFill="0" applyBorder="0" applyAlignment="0" applyProtection="0">
      <alignment vertical="top"/>
      <protection locked="0"/>
    </xf>
    <xf numFmtId="44" fontId="31" fillId="0" borderId="0" applyFont="0" applyFill="0" applyBorder="0" applyAlignment="0" applyProtection="0"/>
  </cellStyleXfs>
  <cellXfs count="114">
    <xf numFmtId="0" fontId="0" fillId="0" borderId="0" xfId="0"/>
    <xf numFmtId="0" fontId="5" fillId="0" borderId="0" xfId="0" applyFont="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7" fillId="0" borderId="1" xfId="0" applyFont="1" applyBorder="1" applyAlignment="1">
      <alignment horizontal="center" vertical="center" textRotation="255"/>
    </xf>
    <xf numFmtId="0" fontId="0" fillId="0" borderId="0" xfId="0" applyProtection="1"/>
    <xf numFmtId="0" fontId="6" fillId="0" borderId="0" xfId="0" applyFont="1" applyProtection="1"/>
    <xf numFmtId="0" fontId="4" fillId="0" borderId="0" xfId="0" applyFont="1" applyProtection="1"/>
    <xf numFmtId="0" fontId="6" fillId="0" borderId="1" xfId="0" applyFont="1" applyBorder="1" applyAlignment="1">
      <alignment horizontal="center" vertical="center" wrapText="1"/>
    </xf>
    <xf numFmtId="0" fontId="6" fillId="0" borderId="1" xfId="0" applyFont="1" applyBorder="1" applyAlignment="1">
      <alignment horizontal="center" vertical="center" textRotation="255"/>
    </xf>
    <xf numFmtId="0" fontId="13" fillId="0" borderId="1" xfId="0" applyFont="1" applyBorder="1" applyAlignment="1">
      <alignment horizontal="center" vertical="center"/>
    </xf>
    <xf numFmtId="0" fontId="0" fillId="0" borderId="0" xfId="0" applyAlignment="1">
      <alignment vertical="center"/>
    </xf>
    <xf numFmtId="0" fontId="4" fillId="0" borderId="1" xfId="0" applyFont="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horizontal="center" vertical="center"/>
    </xf>
    <xf numFmtId="0" fontId="6" fillId="0" borderId="0" xfId="0" applyFont="1" applyAlignment="1" applyProtection="1">
      <alignment horizontal="center" vertical="center"/>
    </xf>
    <xf numFmtId="0" fontId="0" fillId="0" borderId="0" xfId="0" applyAlignment="1" applyProtection="1">
      <alignment horizontal="right" vertical="center"/>
    </xf>
    <xf numFmtId="0" fontId="8" fillId="0" borderId="0" xfId="0" applyFont="1" applyAlignment="1" applyProtection="1">
      <alignment vertical="center"/>
    </xf>
    <xf numFmtId="0" fontId="6" fillId="0" borderId="0" xfId="0" applyFont="1" applyAlignment="1" applyProtection="1">
      <alignment vertical="center"/>
    </xf>
    <xf numFmtId="0" fontId="4" fillId="0" borderId="0" xfId="0" applyFont="1" applyAlignment="1" applyProtection="1">
      <alignment horizontal="center" vertical="center"/>
    </xf>
    <xf numFmtId="0" fontId="4" fillId="0" borderId="0" xfId="0" applyFont="1" applyAlignment="1" applyProtection="1">
      <alignment vertical="center"/>
    </xf>
    <xf numFmtId="0" fontId="0" fillId="0" borderId="0" xfId="0" applyAlignment="1">
      <alignment horizontal="center" vertical="center"/>
    </xf>
    <xf numFmtId="0" fontId="6" fillId="0" borderId="0" xfId="0" applyFont="1" applyAlignment="1">
      <alignment vertical="center"/>
    </xf>
    <xf numFmtId="0" fontId="6" fillId="0" borderId="0" xfId="0" applyFont="1" applyAlignment="1">
      <alignment horizontal="center" vertical="center"/>
    </xf>
    <xf numFmtId="2" fontId="1" fillId="0" borderId="0" xfId="0" applyNumberFormat="1" applyFont="1" applyAlignment="1" applyProtection="1">
      <alignment horizontal="center" vertical="center"/>
    </xf>
    <xf numFmtId="0" fontId="14" fillId="0" borderId="0" xfId="0" applyFont="1" applyAlignment="1" applyProtection="1">
      <alignment vertical="center"/>
    </xf>
    <xf numFmtId="0" fontId="17" fillId="0" borderId="1" xfId="0" applyFont="1" applyBorder="1" applyAlignment="1" applyProtection="1">
      <alignment horizontal="left" vertical="center" shrinkToFit="1"/>
      <protection locked="0"/>
    </xf>
    <xf numFmtId="0" fontId="17" fillId="0" borderId="1" xfId="0" applyFont="1" applyBorder="1" applyAlignment="1" applyProtection="1">
      <alignment horizontal="right" vertical="center" shrinkToFit="1"/>
      <protection locked="0"/>
    </xf>
    <xf numFmtId="2" fontId="16" fillId="0" borderId="0" xfId="0" applyNumberFormat="1" applyFont="1" applyAlignment="1">
      <alignment vertical="center"/>
    </xf>
    <xf numFmtId="0" fontId="16" fillId="0" borderId="0" xfId="0" applyFont="1" applyAlignment="1">
      <alignment vertical="center"/>
    </xf>
    <xf numFmtId="2" fontId="16" fillId="0" borderId="0" xfId="0" applyNumberFormat="1" applyFont="1" applyAlignment="1" applyProtection="1">
      <alignment vertical="center"/>
    </xf>
    <xf numFmtId="2" fontId="16" fillId="0" borderId="0" xfId="0" applyNumberFormat="1" applyFont="1" applyAlignment="1" applyProtection="1">
      <alignment horizontal="right" vertical="center"/>
    </xf>
    <xf numFmtId="0" fontId="16" fillId="0" borderId="0" xfId="0" applyFont="1" applyAlignment="1">
      <alignment horizontal="center" vertical="center"/>
    </xf>
    <xf numFmtId="0" fontId="17" fillId="0" borderId="1" xfId="0" applyFont="1" applyBorder="1" applyAlignment="1" applyProtection="1">
      <alignment horizontal="center" vertical="center" shrinkToFit="1"/>
      <protection locked="0"/>
    </xf>
    <xf numFmtId="14" fontId="17" fillId="0" borderId="1" xfId="0" applyNumberFormat="1" applyFont="1" applyBorder="1" applyAlignment="1" applyProtection="1">
      <alignment horizontal="center" vertical="center" shrinkToFit="1"/>
      <protection locked="0"/>
    </xf>
    <xf numFmtId="2" fontId="17" fillId="0" borderId="1" xfId="0" applyNumberFormat="1" applyFont="1" applyBorder="1" applyAlignment="1" applyProtection="1">
      <alignment horizontal="center" vertical="center" shrinkToFit="1"/>
      <protection locked="0"/>
    </xf>
    <xf numFmtId="0" fontId="17" fillId="2" borderId="1" xfId="0" applyFont="1" applyFill="1" applyBorder="1" applyAlignment="1" applyProtection="1">
      <alignment horizontal="center" vertical="center" shrinkToFit="1"/>
    </xf>
    <xf numFmtId="0" fontId="19" fillId="3" borderId="0" xfId="0" applyFont="1" applyFill="1" applyAlignment="1" applyProtection="1">
      <alignment horizontal="center" vertical="center"/>
    </xf>
    <xf numFmtId="0" fontId="19" fillId="3" borderId="0" xfId="0" applyFont="1" applyFill="1" applyAlignment="1" applyProtection="1">
      <alignment vertical="center"/>
    </xf>
    <xf numFmtId="0" fontId="20" fillId="3" borderId="1" xfId="0" applyFont="1" applyFill="1" applyBorder="1" applyAlignment="1">
      <alignment horizontal="center" vertical="center" wrapText="1"/>
    </xf>
    <xf numFmtId="2" fontId="18" fillId="3" borderId="1" xfId="0" applyNumberFormat="1" applyFont="1" applyFill="1" applyBorder="1" applyAlignment="1" applyProtection="1">
      <alignment horizontal="center" vertical="center" shrinkToFit="1"/>
      <protection locked="0"/>
    </xf>
    <xf numFmtId="0" fontId="2" fillId="3" borderId="0" xfId="0" applyFont="1" applyFill="1" applyAlignment="1" applyProtection="1">
      <alignment vertical="center"/>
    </xf>
    <xf numFmtId="0" fontId="2" fillId="0" borderId="0" xfId="0" applyFont="1" applyAlignment="1" applyProtection="1">
      <alignment vertical="center"/>
    </xf>
    <xf numFmtId="0" fontId="19" fillId="0" borderId="0" xfId="0" applyFont="1" applyFill="1" applyAlignment="1" applyProtection="1">
      <alignment vertical="center"/>
    </xf>
    <xf numFmtId="0" fontId="19" fillId="0" borderId="0" xfId="0" applyFont="1" applyFill="1" applyProtection="1"/>
    <xf numFmtId="0" fontId="19" fillId="0" borderId="0" xfId="0" applyFont="1" applyFill="1" applyAlignment="1" applyProtection="1">
      <alignment horizontal="center" vertical="center"/>
    </xf>
    <xf numFmtId="0" fontId="5" fillId="0" borderId="1" xfId="0" applyFont="1" applyBorder="1" applyAlignment="1" applyProtection="1">
      <alignment horizontal="center" vertical="center"/>
    </xf>
    <xf numFmtId="0" fontId="22" fillId="0" borderId="0" xfId="0" applyFont="1" applyAlignment="1" applyProtection="1">
      <alignment vertical="center"/>
    </xf>
    <xf numFmtId="0" fontId="13" fillId="0" borderId="1" xfId="0" applyFont="1" applyBorder="1" applyAlignment="1" applyProtection="1">
      <alignment horizontal="center" vertical="center"/>
    </xf>
    <xf numFmtId="0" fontId="6" fillId="0" borderId="1" xfId="0" applyFont="1" applyBorder="1" applyAlignment="1" applyProtection="1">
      <alignment horizontal="center" vertical="center" textRotation="255"/>
    </xf>
    <xf numFmtId="0" fontId="5" fillId="0" borderId="1" xfId="0" applyFont="1" applyBorder="1" applyAlignment="1" applyProtection="1">
      <alignment horizontal="center" vertical="center" wrapText="1"/>
    </xf>
    <xf numFmtId="0" fontId="7" fillId="0" borderId="1" xfId="0" applyFont="1" applyBorder="1" applyAlignment="1" applyProtection="1">
      <alignment horizontal="center" vertical="center" textRotation="255"/>
    </xf>
    <xf numFmtId="0" fontId="10" fillId="0" borderId="1" xfId="0" applyFont="1" applyBorder="1" applyAlignment="1" applyProtection="1">
      <alignment horizontal="center" vertical="center" textRotation="255"/>
    </xf>
    <xf numFmtId="0" fontId="6" fillId="0" borderId="1" xfId="0" applyFont="1" applyBorder="1" applyAlignment="1" applyProtection="1">
      <alignment horizontal="center" vertical="center" wrapText="1"/>
    </xf>
    <xf numFmtId="0" fontId="22" fillId="0" borderId="0" xfId="0" applyFont="1" applyAlignment="1" applyProtection="1">
      <alignment horizontal="left" vertical="center"/>
    </xf>
    <xf numFmtId="0" fontId="22" fillId="0" borderId="0" xfId="0" applyFont="1" applyAlignment="1" applyProtection="1">
      <alignment horizontal="center" vertical="center"/>
    </xf>
    <xf numFmtId="0" fontId="25" fillId="0" borderId="0" xfId="0" applyFont="1" applyFill="1" applyAlignment="1" applyProtection="1">
      <alignment horizontal="center" vertical="center"/>
    </xf>
    <xf numFmtId="0" fontId="1" fillId="0" borderId="0" xfId="0" applyFont="1" applyAlignment="1">
      <alignment horizontal="center" vertical="center"/>
    </xf>
    <xf numFmtId="0" fontId="8" fillId="0" borderId="0" xfId="0" applyFont="1" applyAlignment="1" applyProtection="1">
      <alignment horizontal="left" vertical="center"/>
    </xf>
    <xf numFmtId="0" fontId="4" fillId="0" borderId="0" xfId="0" applyFont="1" applyAlignment="1" applyProtection="1">
      <alignment horizontal="left" vertical="center"/>
    </xf>
    <xf numFmtId="0" fontId="7" fillId="0" borderId="0" xfId="0" applyFont="1" applyAlignment="1" applyProtection="1">
      <alignment vertical="center"/>
    </xf>
    <xf numFmtId="0" fontId="17" fillId="4" borderId="1" xfId="0" applyFont="1" applyFill="1" applyBorder="1" applyAlignment="1" applyProtection="1">
      <alignment horizontal="center" vertical="center" shrinkToFit="1"/>
    </xf>
    <xf numFmtId="0" fontId="5" fillId="4" borderId="1" xfId="0" applyFont="1" applyFill="1" applyBorder="1" applyAlignment="1" applyProtection="1">
      <alignment horizontal="center" vertical="center" wrapText="1"/>
    </xf>
    <xf numFmtId="0" fontId="5" fillId="4" borderId="1" xfId="0" applyFont="1" applyFill="1" applyBorder="1" applyAlignment="1" applyProtection="1">
      <alignment horizontal="center" vertical="center"/>
    </xf>
    <xf numFmtId="0" fontId="7" fillId="4" borderId="1" xfId="0" applyFont="1" applyFill="1" applyBorder="1" applyAlignment="1" applyProtection="1">
      <alignment horizontal="center" vertical="center" textRotation="255"/>
    </xf>
    <xf numFmtId="0" fontId="29" fillId="0" borderId="0" xfId="0" applyFont="1" applyAlignment="1" applyProtection="1">
      <alignment horizontal="left" vertical="center"/>
    </xf>
    <xf numFmtId="0" fontId="5" fillId="0" borderId="0" xfId="0" applyFont="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23" fillId="0" borderId="0" xfId="0" applyFont="1" applyAlignment="1" applyProtection="1">
      <alignment horizontal="left" vertical="center"/>
    </xf>
    <xf numFmtId="0" fontId="17" fillId="0" borderId="1" xfId="0" applyFont="1" applyBorder="1" applyAlignment="1" applyProtection="1">
      <alignment horizontal="center" vertical="center" shrinkToFit="1"/>
    </xf>
    <xf numFmtId="44" fontId="0" fillId="0" borderId="0" xfId="2" applyFont="1"/>
    <xf numFmtId="2" fontId="0" fillId="0" borderId="0" xfId="0" applyNumberFormat="1" applyAlignment="1">
      <alignment horizontal="center" vertical="center"/>
    </xf>
    <xf numFmtId="9" fontId="0" fillId="0" borderId="0" xfId="0" applyNumberFormat="1" applyAlignment="1">
      <alignment horizontal="center" vertical="center"/>
    </xf>
    <xf numFmtId="2" fontId="0" fillId="0" borderId="0" xfId="0" applyNumberFormat="1"/>
    <xf numFmtId="0" fontId="0" fillId="0" borderId="5" xfId="0" applyBorder="1"/>
    <xf numFmtId="44" fontId="0" fillId="0" borderId="5" xfId="2" applyFont="1" applyBorder="1"/>
    <xf numFmtId="0" fontId="1" fillId="0" borderId="5" xfId="0" applyFont="1" applyBorder="1" applyAlignment="1">
      <alignment horizontal="center" vertical="center"/>
    </xf>
    <xf numFmtId="0" fontId="0" fillId="0" borderId="5" xfId="0" applyBorder="1" applyAlignment="1">
      <alignment horizontal="center" vertical="center"/>
    </xf>
    <xf numFmtId="9" fontId="0" fillId="0" borderId="5" xfId="0" applyNumberFormat="1" applyBorder="1" applyAlignment="1">
      <alignment horizontal="center" vertical="center"/>
    </xf>
    <xf numFmtId="1" fontId="0" fillId="0" borderId="5" xfId="0" applyNumberFormat="1" applyBorder="1"/>
    <xf numFmtId="0" fontId="0" fillId="0" borderId="6" xfId="0" applyBorder="1"/>
    <xf numFmtId="0" fontId="0" fillId="0" borderId="0" xfId="0" applyBorder="1"/>
    <xf numFmtId="44" fontId="0" fillId="0" borderId="0" xfId="2" applyFont="1" applyBorder="1"/>
    <xf numFmtId="0" fontId="0" fillId="0" borderId="0" xfId="0" applyBorder="1" applyAlignment="1">
      <alignment horizontal="center" vertical="center"/>
    </xf>
    <xf numFmtId="0" fontId="0" fillId="0" borderId="7" xfId="0" applyBorder="1"/>
    <xf numFmtId="0" fontId="0" fillId="0" borderId="8" xfId="0" applyBorder="1"/>
    <xf numFmtId="0" fontId="0" fillId="0" borderId="9" xfId="0" applyBorder="1"/>
    <xf numFmtId="2" fontId="0" fillId="0" borderId="5" xfId="0" applyNumberFormat="1" applyBorder="1"/>
    <xf numFmtId="0" fontId="5" fillId="0" borderId="0" xfId="0" applyFont="1" applyBorder="1" applyAlignment="1">
      <alignment horizontal="center" vertical="center"/>
    </xf>
    <xf numFmtId="9" fontId="1" fillId="0" borderId="1" xfId="0" applyNumberFormat="1" applyFont="1" applyBorder="1" applyAlignment="1" applyProtection="1">
      <alignment horizontal="center" vertical="center"/>
      <protection locked="0"/>
    </xf>
    <xf numFmtId="0" fontId="0" fillId="0" borderId="0" xfId="0" applyAlignment="1" applyProtection="1">
      <alignment horizontal="center" vertical="center"/>
      <protection hidden="1"/>
    </xf>
    <xf numFmtId="0" fontId="5" fillId="4" borderId="1" xfId="0" applyFont="1" applyFill="1" applyBorder="1" applyAlignment="1" applyProtection="1">
      <alignment horizontal="center" vertical="center" wrapText="1"/>
      <protection hidden="1"/>
    </xf>
    <xf numFmtId="0" fontId="6"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22" fillId="0" borderId="0" xfId="0" applyFont="1" applyAlignment="1" applyProtection="1">
      <alignment horizontal="center" vertical="center"/>
      <protection hidden="1"/>
    </xf>
    <xf numFmtId="0" fontId="22" fillId="0" borderId="0" xfId="0" applyFont="1" applyAlignment="1" applyProtection="1">
      <alignment vertical="center"/>
      <protection hidden="1"/>
    </xf>
    <xf numFmtId="0" fontId="17" fillId="0" borderId="1" xfId="0" applyFont="1" applyBorder="1" applyAlignment="1" applyProtection="1">
      <alignment horizontal="left" vertical="center" shrinkToFit="1"/>
    </xf>
    <xf numFmtId="2" fontId="17" fillId="0" borderId="1" xfId="0" applyNumberFormat="1" applyFont="1" applyBorder="1" applyAlignment="1" applyProtection="1">
      <alignment horizontal="center" vertical="center" shrinkToFit="1"/>
    </xf>
    <xf numFmtId="0" fontId="17" fillId="0" borderId="1" xfId="0" applyFont="1" applyFill="1" applyBorder="1" applyAlignment="1" applyProtection="1">
      <alignment horizontal="center" vertical="center" shrinkToFit="1"/>
      <protection locked="0"/>
    </xf>
    <xf numFmtId="1" fontId="17" fillId="0" borderId="1" xfId="0" applyNumberFormat="1" applyFont="1" applyFill="1" applyBorder="1" applyAlignment="1" applyProtection="1">
      <alignment horizontal="center" vertical="center" shrinkToFit="1"/>
      <protection locked="0"/>
    </xf>
    <xf numFmtId="2" fontId="17" fillId="0" borderId="1" xfId="0" applyNumberFormat="1" applyFont="1" applyFill="1" applyBorder="1" applyAlignment="1" applyProtection="1">
      <alignment horizontal="center" vertical="center" shrinkToFit="1"/>
    </xf>
    <xf numFmtId="0" fontId="3" fillId="0" borderId="0" xfId="0" applyFont="1" applyAlignment="1">
      <alignment horizontal="center" vertical="center"/>
    </xf>
    <xf numFmtId="0" fontId="2" fillId="0" borderId="0" xfId="0" applyFont="1" applyAlignment="1">
      <alignment horizontal="center" vertical="center"/>
    </xf>
    <xf numFmtId="0" fontId="10" fillId="0" borderId="2" xfId="1" applyFont="1" applyBorder="1" applyAlignment="1" applyProtection="1">
      <alignment horizontal="left" vertical="center" wrapText="1"/>
    </xf>
    <xf numFmtId="0" fontId="11" fillId="0" borderId="3" xfId="1" applyFont="1" applyBorder="1" applyAlignment="1" applyProtection="1">
      <alignment horizontal="left" vertical="center" wrapText="1"/>
    </xf>
    <xf numFmtId="0" fontId="11" fillId="0" borderId="4" xfId="1" applyFont="1" applyBorder="1" applyAlignment="1" applyProtection="1">
      <alignment horizontal="left" vertical="center" wrapText="1"/>
    </xf>
    <xf numFmtId="0" fontId="15" fillId="0" borderId="0" xfId="0" applyFont="1" applyAlignment="1" applyProtection="1">
      <alignment horizontal="center" vertical="center" wrapText="1"/>
    </xf>
    <xf numFmtId="0" fontId="3" fillId="0" borderId="0" xfId="0" applyFont="1" applyAlignment="1" applyProtection="1">
      <alignment horizontal="center" vertical="center"/>
    </xf>
    <xf numFmtId="0" fontId="2" fillId="0" borderId="0" xfId="0" applyFont="1" applyAlignment="1" applyProtection="1">
      <alignment horizontal="center" vertical="center"/>
    </xf>
    <xf numFmtId="0" fontId="7" fillId="5" borderId="2" xfId="0" applyFont="1" applyFill="1" applyBorder="1" applyAlignment="1">
      <alignment horizontal="left" vertical="center" wrapText="1"/>
    </xf>
    <xf numFmtId="0" fontId="7" fillId="5" borderId="3" xfId="0" applyFont="1" applyFill="1" applyBorder="1" applyAlignment="1">
      <alignment horizontal="left" vertical="center" wrapText="1"/>
    </xf>
    <xf numFmtId="0" fontId="7" fillId="5" borderId="4" xfId="0" applyFont="1" applyFill="1" applyBorder="1" applyAlignment="1">
      <alignment horizontal="left" vertical="center" wrapText="1"/>
    </xf>
    <xf numFmtId="2" fontId="36" fillId="4" borderId="1" xfId="2" applyNumberFormat="1" applyFont="1" applyFill="1" applyBorder="1" applyAlignment="1" applyProtection="1">
      <alignment horizontal="center" vertical="center" wrapText="1"/>
    </xf>
  </cellXfs>
  <cellStyles count="3">
    <cellStyle name="Hipervínculo" xfId="1" builtinId="8"/>
    <cellStyle name="Moneda" xfId="2" builtinId="4"/>
    <cellStyle name="Normal" xfId="0" builtinId="0"/>
  </cellStyles>
  <dxfs count="2">
    <dxf>
      <fill>
        <patternFill>
          <bgColor theme="9"/>
        </patternFill>
      </fill>
    </dxf>
    <dxf>
      <fill>
        <patternFill>
          <bgColor theme="0" tint="-0.24994659260841701"/>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0</xdr:row>
      <xdr:rowOff>9525</xdr:rowOff>
    </xdr:from>
    <xdr:to>
      <xdr:col>1</xdr:col>
      <xdr:colOff>647700</xdr:colOff>
      <xdr:row>3</xdr:row>
      <xdr:rowOff>57150</xdr:rowOff>
    </xdr:to>
    <xdr:pic>
      <xdr:nvPicPr>
        <xdr:cNvPr id="2049" name="Picture 7" descr="Logo Azul 1"/>
        <xdr:cNvPicPr>
          <a:picLocks noChangeAspect="1" noChangeArrowheads="1"/>
        </xdr:cNvPicPr>
      </xdr:nvPicPr>
      <xdr:blipFill>
        <a:blip xmlns:r="http://schemas.openxmlformats.org/officeDocument/2006/relationships" r:embed="rId1" cstate="print"/>
        <a:srcRect/>
        <a:stretch>
          <a:fillRect/>
        </a:stretch>
      </xdr:blipFill>
      <xdr:spPr bwMode="auto">
        <a:xfrm>
          <a:off x="228600" y="9525"/>
          <a:ext cx="628650" cy="79057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38100</xdr:colOff>
      <xdr:row>0</xdr:row>
      <xdr:rowOff>0</xdr:rowOff>
    </xdr:from>
    <xdr:to>
      <xdr:col>1</xdr:col>
      <xdr:colOff>657225</xdr:colOff>
      <xdr:row>2</xdr:row>
      <xdr:rowOff>129853</xdr:rowOff>
    </xdr:to>
    <xdr:pic>
      <xdr:nvPicPr>
        <xdr:cNvPr id="1029" name="4 Imagen" descr="Logo Azul 1.jpg"/>
        <xdr:cNvPicPr>
          <a:picLocks noChangeAspect="1"/>
        </xdr:cNvPicPr>
      </xdr:nvPicPr>
      <xdr:blipFill>
        <a:blip xmlns:r="http://schemas.openxmlformats.org/officeDocument/2006/relationships" r:embed="rId1" cstate="print"/>
        <a:srcRect/>
        <a:stretch>
          <a:fillRect/>
        </a:stretch>
      </xdr:blipFill>
      <xdr:spPr bwMode="auto">
        <a:xfrm>
          <a:off x="219075" y="0"/>
          <a:ext cx="619125" cy="768028"/>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madrid.org/apdcm"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50"/>
  <sheetViews>
    <sheetView workbookViewId="0">
      <selection sqref="A1:IV65536"/>
    </sheetView>
  </sheetViews>
  <sheetFormatPr baseColWidth="10" defaultColWidth="11.42578125" defaultRowHeight="12.75"/>
  <cols>
    <col min="1" max="1" width="3.140625" style="22" bestFit="1" customWidth="1"/>
    <col min="2" max="2" width="27.85546875" style="11" customWidth="1"/>
    <col min="3" max="3" width="3.28515625" style="22" customWidth="1"/>
    <col min="4" max="4" width="9.140625" style="22" customWidth="1"/>
    <col min="5" max="5" width="9.85546875" style="1" customWidth="1"/>
    <col min="6" max="8" width="19.28515625" style="11" customWidth="1"/>
    <col min="9" max="9" width="9.7109375" style="11" customWidth="1"/>
    <col min="10" max="10" width="3.5703125" style="22" customWidth="1"/>
    <col min="11" max="11" width="6.7109375" style="22" bestFit="1" customWidth="1"/>
    <col min="12" max="12" width="9" style="23" customWidth="1"/>
    <col min="13" max="13" width="9" style="24" customWidth="1"/>
    <col min="14" max="14" width="11.42578125" style="11"/>
    <col min="15" max="15" width="12.42578125" style="11" customWidth="1"/>
    <col min="16" max="16" width="11.42578125" style="11"/>
  </cols>
  <sheetData>
    <row r="2" spans="1:13" ht="30">
      <c r="A2" s="102" t="s">
        <v>1</v>
      </c>
      <c r="B2" s="102"/>
      <c r="C2" s="102"/>
      <c r="D2" s="102"/>
      <c r="E2" s="102"/>
      <c r="F2" s="102"/>
      <c r="G2" s="102"/>
      <c r="H2" s="102"/>
      <c r="I2" s="102"/>
      <c r="J2" s="102"/>
      <c r="K2" s="102"/>
      <c r="L2" s="102"/>
      <c r="M2" s="102"/>
    </row>
    <row r="3" spans="1:13" ht="15.75">
      <c r="A3" s="103" t="s">
        <v>0</v>
      </c>
      <c r="B3" s="103"/>
      <c r="C3" s="103"/>
      <c r="D3" s="103"/>
      <c r="E3" s="103"/>
      <c r="F3" s="103"/>
      <c r="G3" s="103"/>
      <c r="H3" s="103"/>
      <c r="I3" s="103"/>
      <c r="J3" s="103"/>
      <c r="K3" s="103"/>
      <c r="L3" s="103"/>
      <c r="M3" s="103"/>
    </row>
    <row r="4" spans="1:13" ht="15.75">
      <c r="A4" s="103" t="s">
        <v>24</v>
      </c>
      <c r="B4" s="103"/>
      <c r="C4" s="103"/>
      <c r="D4" s="103"/>
      <c r="E4" s="103"/>
      <c r="F4" s="103"/>
      <c r="G4" s="103"/>
      <c r="H4" s="103"/>
      <c r="I4" s="103"/>
      <c r="J4" s="103"/>
      <c r="K4" s="103"/>
      <c r="L4" s="103"/>
      <c r="M4" s="103"/>
    </row>
    <row r="6" spans="1:13" s="1" customFormat="1" ht="93" customHeight="1">
      <c r="B6" s="10" t="s">
        <v>2</v>
      </c>
      <c r="C6" s="9" t="s">
        <v>3</v>
      </c>
      <c r="D6" s="2" t="s">
        <v>4</v>
      </c>
      <c r="E6" s="3" t="s">
        <v>27</v>
      </c>
      <c r="F6" s="2" t="s">
        <v>5</v>
      </c>
      <c r="G6" s="2" t="s">
        <v>6</v>
      </c>
      <c r="H6" s="2" t="s">
        <v>7</v>
      </c>
      <c r="I6" s="3" t="s">
        <v>21</v>
      </c>
      <c r="J6" s="4" t="s">
        <v>8</v>
      </c>
      <c r="K6" s="4" t="s">
        <v>20</v>
      </c>
      <c r="L6" s="8" t="s">
        <v>19</v>
      </c>
      <c r="M6" s="40" t="s">
        <v>25</v>
      </c>
    </row>
    <row r="7" spans="1:13" ht="15" customHeight="1">
      <c r="A7" s="12">
        <v>1</v>
      </c>
      <c r="B7" s="27"/>
      <c r="C7" s="34"/>
      <c r="D7" s="34"/>
      <c r="E7" s="28"/>
      <c r="F7" s="27"/>
      <c r="G7" s="27"/>
      <c r="H7" s="27"/>
      <c r="I7" s="35"/>
      <c r="J7" s="34"/>
      <c r="K7" s="36"/>
      <c r="L7" s="36"/>
      <c r="M7" s="41"/>
    </row>
    <row r="8" spans="1:13" ht="15" customHeight="1">
      <c r="A8" s="12">
        <v>2</v>
      </c>
      <c r="B8" s="27"/>
      <c r="C8" s="34"/>
      <c r="D8" s="34"/>
      <c r="E8" s="28"/>
      <c r="F8" s="27"/>
      <c r="G8" s="27"/>
      <c r="H8" s="27"/>
      <c r="I8" s="35"/>
      <c r="J8" s="34"/>
      <c r="K8" s="37"/>
      <c r="L8" s="36"/>
      <c r="M8" s="41"/>
    </row>
    <row r="9" spans="1:13" ht="15" customHeight="1">
      <c r="A9" s="12">
        <v>3</v>
      </c>
      <c r="B9" s="27"/>
      <c r="C9" s="34"/>
      <c r="D9" s="34"/>
      <c r="E9" s="28"/>
      <c r="F9" s="27"/>
      <c r="G9" s="27"/>
      <c r="H9" s="27"/>
      <c r="I9" s="35"/>
      <c r="J9" s="34"/>
      <c r="K9" s="37"/>
      <c r="L9" s="36"/>
      <c r="M9" s="41"/>
    </row>
    <row r="10" spans="1:13" ht="15" customHeight="1">
      <c r="A10" s="12">
        <v>4</v>
      </c>
      <c r="B10" s="27"/>
      <c r="C10" s="34"/>
      <c r="D10" s="34"/>
      <c r="E10" s="28"/>
      <c r="F10" s="27"/>
      <c r="G10" s="27"/>
      <c r="H10" s="27"/>
      <c r="I10" s="35"/>
      <c r="J10" s="34"/>
      <c r="K10" s="37"/>
      <c r="L10" s="36"/>
      <c r="M10" s="41"/>
    </row>
    <row r="11" spans="1:13" ht="15" customHeight="1">
      <c r="A11" s="12">
        <v>5</v>
      </c>
      <c r="B11" s="27"/>
      <c r="C11" s="34"/>
      <c r="D11" s="34"/>
      <c r="E11" s="28"/>
      <c r="F11" s="27"/>
      <c r="G11" s="27"/>
      <c r="H11" s="27"/>
      <c r="I11" s="35"/>
      <c r="J11" s="34"/>
      <c r="K11" s="37"/>
      <c r="L11" s="36"/>
      <c r="M11" s="41"/>
    </row>
    <row r="12" spans="1:13" ht="15" customHeight="1">
      <c r="A12" s="12">
        <v>6</v>
      </c>
      <c r="B12" s="27"/>
      <c r="C12" s="34"/>
      <c r="D12" s="34"/>
      <c r="E12" s="28"/>
      <c r="F12" s="27"/>
      <c r="G12" s="27"/>
      <c r="H12" s="27"/>
      <c r="I12" s="35"/>
      <c r="J12" s="34"/>
      <c r="K12" s="37"/>
      <c r="L12" s="36"/>
      <c r="M12" s="41"/>
    </row>
    <row r="13" spans="1:13" ht="15" customHeight="1">
      <c r="A13" s="12">
        <v>7</v>
      </c>
      <c r="B13" s="27"/>
      <c r="C13" s="34"/>
      <c r="D13" s="34"/>
      <c r="E13" s="28"/>
      <c r="F13" s="27"/>
      <c r="G13" s="27"/>
      <c r="H13" s="27"/>
      <c r="I13" s="35"/>
      <c r="J13" s="34"/>
      <c r="K13" s="37"/>
      <c r="L13" s="36"/>
      <c r="M13" s="41"/>
    </row>
    <row r="14" spans="1:13" ht="15" customHeight="1">
      <c r="A14" s="12">
        <v>8</v>
      </c>
      <c r="B14" s="27"/>
      <c r="C14" s="34"/>
      <c r="D14" s="34"/>
      <c r="E14" s="28"/>
      <c r="F14" s="27"/>
      <c r="G14" s="27"/>
      <c r="H14" s="27"/>
      <c r="I14" s="35"/>
      <c r="J14" s="34"/>
      <c r="K14" s="37"/>
      <c r="L14" s="36"/>
      <c r="M14" s="41"/>
    </row>
    <row r="15" spans="1:13" ht="15" customHeight="1">
      <c r="A15" s="12">
        <v>9</v>
      </c>
      <c r="B15" s="27"/>
      <c r="C15" s="34"/>
      <c r="D15" s="34"/>
      <c r="E15" s="28"/>
      <c r="F15" s="27"/>
      <c r="G15" s="27"/>
      <c r="H15" s="27"/>
      <c r="I15" s="35"/>
      <c r="J15" s="34"/>
      <c r="K15" s="37"/>
      <c r="L15" s="36"/>
      <c r="M15" s="41"/>
    </row>
    <row r="16" spans="1:13" ht="15" customHeight="1">
      <c r="A16" s="12">
        <v>10</v>
      </c>
      <c r="B16" s="27"/>
      <c r="C16" s="34"/>
      <c r="D16" s="34"/>
      <c r="E16" s="28"/>
      <c r="F16" s="27"/>
      <c r="G16" s="27"/>
      <c r="H16" s="27"/>
      <c r="I16" s="35"/>
      <c r="J16" s="34"/>
      <c r="K16" s="37"/>
      <c r="L16" s="36"/>
      <c r="M16" s="41"/>
    </row>
    <row r="17" spans="1:16" ht="15" customHeight="1">
      <c r="A17" s="12">
        <v>11</v>
      </c>
      <c r="B17" s="27"/>
      <c r="C17" s="34"/>
      <c r="D17" s="34"/>
      <c r="E17" s="28"/>
      <c r="F17" s="27"/>
      <c r="G17" s="27"/>
      <c r="H17" s="27"/>
      <c r="I17" s="35"/>
      <c r="J17" s="34"/>
      <c r="K17" s="37"/>
      <c r="L17" s="36"/>
      <c r="M17" s="41"/>
    </row>
    <row r="18" spans="1:16" ht="15" customHeight="1">
      <c r="A18" s="12">
        <v>12</v>
      </c>
      <c r="B18" s="27"/>
      <c r="C18" s="34"/>
      <c r="D18" s="34"/>
      <c r="E18" s="28"/>
      <c r="F18" s="27"/>
      <c r="G18" s="27"/>
      <c r="H18" s="27"/>
      <c r="I18" s="35"/>
      <c r="J18" s="34"/>
      <c r="K18" s="37"/>
      <c r="L18" s="36"/>
      <c r="M18" s="41"/>
    </row>
    <row r="19" spans="1:16" ht="15" customHeight="1">
      <c r="A19" s="12">
        <v>13</v>
      </c>
      <c r="B19" s="27"/>
      <c r="C19" s="34"/>
      <c r="D19" s="34"/>
      <c r="E19" s="28"/>
      <c r="F19" s="27"/>
      <c r="G19" s="27"/>
      <c r="H19" s="27"/>
      <c r="I19" s="35"/>
      <c r="J19" s="34"/>
      <c r="K19" s="37"/>
      <c r="L19" s="36"/>
      <c r="M19" s="41"/>
    </row>
    <row r="20" spans="1:16" ht="15" customHeight="1">
      <c r="A20" s="12">
        <v>14</v>
      </c>
      <c r="B20" s="27"/>
      <c r="C20" s="34"/>
      <c r="D20" s="34"/>
      <c r="E20" s="28"/>
      <c r="F20" s="27"/>
      <c r="G20" s="27"/>
      <c r="H20" s="27"/>
      <c r="I20" s="35"/>
      <c r="J20" s="34"/>
      <c r="K20" s="37"/>
      <c r="L20" s="36"/>
      <c r="M20" s="41"/>
    </row>
    <row r="21" spans="1:16" ht="15" customHeight="1">
      <c r="A21" s="12">
        <v>15</v>
      </c>
      <c r="B21" s="27"/>
      <c r="C21" s="34"/>
      <c r="D21" s="34"/>
      <c r="E21" s="28"/>
      <c r="F21" s="27"/>
      <c r="G21" s="27"/>
      <c r="H21" s="27"/>
      <c r="I21" s="35"/>
      <c r="J21" s="34"/>
      <c r="K21" s="37"/>
      <c r="L21" s="36"/>
      <c r="M21" s="41"/>
    </row>
    <row r="22" spans="1:16" s="5" customFormat="1">
      <c r="A22" s="13"/>
      <c r="B22" s="14"/>
      <c r="C22" s="13"/>
      <c r="D22" s="13"/>
      <c r="E22" s="15"/>
      <c r="F22" s="14"/>
      <c r="G22" s="14"/>
      <c r="H22" s="14"/>
      <c r="I22" s="13"/>
      <c r="J22" s="13"/>
      <c r="K22" s="13"/>
      <c r="L22" s="16"/>
      <c r="M22" s="16"/>
      <c r="N22" s="14"/>
      <c r="P22" s="14"/>
    </row>
    <row r="23" spans="1:16" s="5" customFormat="1">
      <c r="A23" s="13"/>
      <c r="B23" s="14"/>
      <c r="C23" s="13"/>
      <c r="D23" s="13"/>
      <c r="E23" s="15"/>
      <c r="F23" s="14"/>
      <c r="G23" s="14"/>
      <c r="H23" s="14"/>
      <c r="I23" s="17" t="s">
        <v>9</v>
      </c>
      <c r="J23" s="13"/>
      <c r="K23" s="25">
        <f>SUM(K7)</f>
        <v>0</v>
      </c>
      <c r="L23" s="25">
        <f>SUM(L7:L21)</f>
        <v>0</v>
      </c>
      <c r="M23" s="25">
        <f>SUM(M7:M21)</f>
        <v>0</v>
      </c>
      <c r="N23" s="14"/>
      <c r="P23" s="14"/>
    </row>
    <row r="24" spans="1:16" s="6" customFormat="1" ht="9">
      <c r="A24" s="16"/>
      <c r="B24" s="18" t="s">
        <v>29</v>
      </c>
      <c r="C24" s="16"/>
      <c r="D24" s="16"/>
      <c r="E24" s="16"/>
      <c r="F24" s="19"/>
      <c r="G24" s="19"/>
      <c r="H24" s="19"/>
      <c r="I24" s="19"/>
      <c r="J24" s="16"/>
      <c r="K24" s="16"/>
      <c r="L24" s="19"/>
      <c r="M24" s="16"/>
      <c r="N24" s="19"/>
      <c r="P24" s="19"/>
    </row>
    <row r="25" spans="1:16" s="6" customFormat="1" ht="9">
      <c r="A25" s="16"/>
      <c r="B25" s="19" t="s">
        <v>28</v>
      </c>
      <c r="C25" s="16"/>
      <c r="D25" s="16"/>
      <c r="E25" s="16"/>
      <c r="F25" s="19"/>
      <c r="G25" s="19"/>
      <c r="H25" s="19"/>
      <c r="I25" s="19"/>
      <c r="J25" s="16"/>
      <c r="K25" s="16"/>
      <c r="L25" s="19"/>
      <c r="M25" s="16"/>
      <c r="N25" s="19"/>
      <c r="P25" s="19"/>
    </row>
    <row r="26" spans="1:16" s="7" customFormat="1" ht="12">
      <c r="A26" s="20"/>
      <c r="B26" s="19" t="s">
        <v>30</v>
      </c>
      <c r="C26" s="20"/>
      <c r="D26" s="20"/>
      <c r="E26" s="20"/>
      <c r="F26" s="21"/>
      <c r="G26" s="21"/>
      <c r="H26" s="21"/>
      <c r="I26" s="21"/>
      <c r="J26" s="20"/>
      <c r="K26" s="20"/>
      <c r="L26" s="19"/>
      <c r="M26" s="16"/>
      <c r="N26" s="21"/>
      <c r="P26" s="21"/>
    </row>
    <row r="27" spans="1:16" s="7" customFormat="1" ht="12">
      <c r="A27" s="20"/>
      <c r="B27" s="21"/>
      <c r="C27" s="20"/>
      <c r="D27" s="20"/>
      <c r="E27" s="20"/>
      <c r="F27" s="21"/>
      <c r="G27" s="21"/>
      <c r="H27" s="21"/>
      <c r="I27" s="21"/>
      <c r="J27" s="20"/>
      <c r="K27" s="20"/>
      <c r="L27" s="19"/>
      <c r="M27" s="16"/>
      <c r="N27" s="21"/>
      <c r="P27" s="21"/>
    </row>
    <row r="28" spans="1:16" s="7" customFormat="1" ht="15.75">
      <c r="A28" s="20"/>
      <c r="B28" s="43" t="s">
        <v>18</v>
      </c>
      <c r="C28" s="20"/>
      <c r="D28" s="20"/>
      <c r="E28" s="20"/>
      <c r="F28" s="21"/>
      <c r="G28" s="21"/>
      <c r="I28" s="21"/>
      <c r="J28" s="21"/>
      <c r="K28" s="21"/>
      <c r="L28" s="21"/>
      <c r="M28" s="21"/>
      <c r="N28" s="21"/>
      <c r="P28" s="21"/>
    </row>
    <row r="29" spans="1:16" s="45" customFormat="1" ht="15.75">
      <c r="A29" s="46"/>
      <c r="B29" s="42" t="s">
        <v>26</v>
      </c>
      <c r="C29" s="38"/>
      <c r="D29" s="38"/>
      <c r="E29" s="38"/>
      <c r="F29" s="39"/>
      <c r="G29" s="39"/>
      <c r="H29" s="44"/>
      <c r="I29" s="44"/>
      <c r="J29" s="44"/>
      <c r="K29" s="44"/>
      <c r="L29" s="44"/>
      <c r="M29" s="44"/>
      <c r="N29" s="44"/>
      <c r="P29" s="44"/>
    </row>
    <row r="30" spans="1:16" s="7" customFormat="1" ht="15.75">
      <c r="A30" s="20"/>
      <c r="B30" s="26"/>
      <c r="C30" s="20"/>
      <c r="D30" s="20"/>
      <c r="E30" s="20"/>
      <c r="F30" s="21"/>
      <c r="G30" s="21"/>
      <c r="H30" s="21"/>
      <c r="I30" s="21"/>
      <c r="J30" s="21"/>
      <c r="K30" s="21"/>
      <c r="L30" s="21"/>
      <c r="M30" s="21"/>
      <c r="N30" s="21"/>
      <c r="P30" s="21"/>
    </row>
    <row r="31" spans="1:16" s="5" customFormat="1" ht="12.75" customHeight="1">
      <c r="A31" s="13"/>
      <c r="B31" s="14"/>
      <c r="C31" s="13"/>
      <c r="D31" s="13"/>
      <c r="E31" s="15"/>
      <c r="F31" s="14"/>
      <c r="G31" s="14"/>
      <c r="H31" s="14"/>
      <c r="I31" s="14"/>
      <c r="J31" s="13"/>
      <c r="K31" s="13"/>
      <c r="L31" s="19"/>
      <c r="M31" s="16"/>
      <c r="N31" s="14"/>
      <c r="P31" s="14"/>
    </row>
    <row r="32" spans="1:16" s="5" customFormat="1" ht="12.75" customHeight="1">
      <c r="A32" s="13"/>
      <c r="B32" s="107" t="s">
        <v>23</v>
      </c>
      <c r="C32" s="107"/>
      <c r="D32" s="107"/>
      <c r="E32" s="107"/>
      <c r="F32" s="107"/>
      <c r="G32" s="107"/>
      <c r="H32" s="107"/>
      <c r="I32" s="107"/>
      <c r="J32" s="107"/>
      <c r="K32" s="107"/>
      <c r="L32" s="107"/>
      <c r="M32" s="107"/>
      <c r="N32" s="14"/>
      <c r="P32" s="14"/>
    </row>
    <row r="33" spans="1:16" s="5" customFormat="1">
      <c r="A33" s="13"/>
      <c r="B33" s="14"/>
      <c r="C33" s="13"/>
      <c r="D33" s="13"/>
      <c r="E33" s="15"/>
      <c r="F33" s="14"/>
      <c r="G33" s="14"/>
      <c r="H33" s="14"/>
      <c r="I33" s="14"/>
      <c r="J33" s="13"/>
      <c r="K33" s="13"/>
      <c r="L33" s="19"/>
      <c r="M33" s="16"/>
      <c r="N33" s="14"/>
      <c r="P33" s="14"/>
    </row>
    <row r="34" spans="1:16" s="5" customFormat="1" ht="36" customHeight="1">
      <c r="A34" s="13"/>
      <c r="B34" s="104" t="s">
        <v>22</v>
      </c>
      <c r="C34" s="105"/>
      <c r="D34" s="105"/>
      <c r="E34" s="105"/>
      <c r="F34" s="105"/>
      <c r="G34" s="105"/>
      <c r="H34" s="105"/>
      <c r="I34" s="105"/>
      <c r="J34" s="105"/>
      <c r="K34" s="105"/>
      <c r="L34" s="105"/>
      <c r="M34" s="106"/>
      <c r="N34" s="14"/>
      <c r="O34" s="14"/>
      <c r="P34" s="14"/>
    </row>
    <row r="35" spans="1:16" s="5" customFormat="1">
      <c r="A35" s="13"/>
      <c r="B35" s="14"/>
      <c r="C35" s="13"/>
      <c r="D35" s="13"/>
      <c r="E35" s="15"/>
      <c r="F35" s="14"/>
      <c r="G35" s="14"/>
      <c r="H35" s="14"/>
      <c r="I35" s="14"/>
      <c r="J35" s="13"/>
      <c r="K35" s="13"/>
      <c r="L35" s="19"/>
      <c r="M35" s="16"/>
      <c r="N35" s="14"/>
      <c r="O35" s="14"/>
      <c r="P35" s="14"/>
    </row>
    <row r="39" spans="1:16" hidden="1"/>
    <row r="40" spans="1:16" hidden="1">
      <c r="B40" s="30" t="s">
        <v>10</v>
      </c>
      <c r="C40" s="30" t="s">
        <v>16</v>
      </c>
      <c r="D40" s="33"/>
      <c r="E40" s="29">
        <v>16.3</v>
      </c>
      <c r="F40" s="30"/>
      <c r="G40" s="31">
        <v>0</v>
      </c>
      <c r="H40" s="30"/>
    </row>
    <row r="41" spans="1:16" hidden="1">
      <c r="B41" s="30" t="s">
        <v>11</v>
      </c>
      <c r="C41" s="30" t="s">
        <v>17</v>
      </c>
      <c r="D41" s="33"/>
      <c r="E41" s="29">
        <v>21.75</v>
      </c>
      <c r="F41" s="30"/>
      <c r="G41" s="31">
        <v>20</v>
      </c>
      <c r="H41" s="30"/>
    </row>
    <row r="42" spans="1:16" hidden="1">
      <c r="B42" s="30"/>
      <c r="C42" s="33"/>
      <c r="D42" s="33"/>
      <c r="E42" s="29">
        <v>27.15</v>
      </c>
      <c r="F42" s="30"/>
      <c r="G42" s="32">
        <v>3.1</v>
      </c>
      <c r="H42" s="30"/>
    </row>
    <row r="43" spans="1:16" hidden="1">
      <c r="B43" s="30" t="s">
        <v>12</v>
      </c>
      <c r="C43" s="33"/>
      <c r="D43" s="33"/>
      <c r="E43" s="29">
        <v>32.6</v>
      </c>
      <c r="F43" s="30"/>
      <c r="G43" s="32">
        <v>55.8</v>
      </c>
      <c r="H43" s="30"/>
    </row>
    <row r="44" spans="1:16" hidden="1">
      <c r="B44" s="30" t="s">
        <v>13</v>
      </c>
      <c r="C44" s="33"/>
      <c r="D44" s="33"/>
      <c r="E44" s="31">
        <v>43.5</v>
      </c>
      <c r="F44" s="30"/>
      <c r="G44" s="32">
        <v>108.5</v>
      </c>
      <c r="H44" s="30"/>
    </row>
    <row r="45" spans="1:16" hidden="1">
      <c r="B45" s="30" t="s">
        <v>14</v>
      </c>
      <c r="C45" s="33"/>
      <c r="D45" s="33"/>
      <c r="E45" s="31">
        <v>54.3</v>
      </c>
      <c r="F45" s="30"/>
      <c r="G45" s="30"/>
      <c r="H45" s="30"/>
    </row>
    <row r="46" spans="1:16" hidden="1">
      <c r="B46" s="30" t="s">
        <v>15</v>
      </c>
      <c r="C46" s="33"/>
      <c r="D46" s="33"/>
      <c r="E46" s="31">
        <v>65.2</v>
      </c>
      <c r="F46" s="30"/>
      <c r="G46" s="30"/>
      <c r="H46" s="30"/>
    </row>
    <row r="47" spans="1:16" hidden="1">
      <c r="B47" s="30"/>
      <c r="C47" s="33"/>
      <c r="D47" s="33"/>
      <c r="E47" s="31">
        <v>87</v>
      </c>
      <c r="F47" s="30"/>
      <c r="G47" s="30"/>
      <c r="H47" s="30"/>
    </row>
    <row r="48" spans="1:16" hidden="1">
      <c r="B48" s="30"/>
      <c r="C48" s="33"/>
      <c r="D48" s="33"/>
      <c r="E48" s="31">
        <v>108.6</v>
      </c>
      <c r="F48" s="30"/>
      <c r="G48" s="30"/>
      <c r="H48" s="30"/>
    </row>
    <row r="49" spans="5:5" hidden="1">
      <c r="E49" s="7"/>
    </row>
    <row r="50" spans="5:5">
      <c r="E50" s="7"/>
    </row>
  </sheetData>
  <sheetProtection algorithmName="SHA-512" hashValue="Mc9YQaqlAFh4tM0oDfFYA4lkPg0xxhi/a4R6Y/Wky4Pg/PxKVSlpdfoLaHfXlXAiSfG6Cmn2ICKa/ey/5eE+5Q==" saltValue="vWRuXQDLjU3TUmwBvET9nA==" spinCount="100000" sheet="1" objects="1" scenarios="1" formatCells="0" formatColumns="0" formatRows="0"/>
  <protectedRanges>
    <protectedRange sqref="B7:J21 K7 L7:M21" name="Rango1"/>
  </protectedRanges>
  <mergeCells count="5">
    <mergeCell ref="A2:M2"/>
    <mergeCell ref="A3:M3"/>
    <mergeCell ref="A4:M4"/>
    <mergeCell ref="B34:M34"/>
    <mergeCell ref="B32:M32"/>
  </mergeCells>
  <phoneticPr fontId="5" type="noConversion"/>
  <dataValidations count="7">
    <dataValidation allowBlank="1" showInputMessage="1" showErrorMessage="1" promptTitle="F.S" sqref="B40:B41"/>
    <dataValidation type="list" allowBlank="1" showInputMessage="1" showErrorMessage="1" sqref="B47 C7:C21">
      <formula1>$B$40:$B$41</formula1>
    </dataValidation>
    <dataValidation type="list" allowBlank="1" showInputMessage="1" showErrorMessage="1" sqref="D7:D21">
      <formula1>$B$43:$B$46</formula1>
    </dataValidation>
    <dataValidation type="list" allowBlank="1" showInputMessage="1" showErrorMessage="1" sqref="J7:J21">
      <formula1>$C$40:$C$41</formula1>
    </dataValidation>
    <dataValidation type="list" allowBlank="1" showInputMessage="1" showErrorMessage="1" sqref="M7:M21">
      <formula1>$G$40:$G$41</formula1>
    </dataValidation>
    <dataValidation type="list" allowBlank="1" showInputMessage="1" showErrorMessage="1" sqref="L7:L21">
      <formula1>$E$40:$E$48</formula1>
    </dataValidation>
    <dataValidation type="list" allowBlank="1" showInputMessage="1" showErrorMessage="1" sqref="K7">
      <formula1>$G$42:$G$44</formula1>
    </dataValidation>
  </dataValidations>
  <hyperlinks>
    <hyperlink ref="B34" r:id="rId1" display="http://www.madrid.org/apdcm"/>
  </hyperlinks>
  <pageMargins left="0.2" right="0.2" top="0.19" bottom="0.16" header="0.17" footer="0.16"/>
  <pageSetup paperSize="9" scale="95" orientation="landscape" r:id="rId2"/>
  <headerFooter alignWithMargins="0">
    <oddFooter>&amp;C&amp;"Arial,Negrita"&amp;8CONCEJALIA DE DEPORTES&amp;"Arial,Normal" - Centro Deportivo "Huerta Vieja". C/ Puerto de Cotos s/n 28220 Majadahonda
Telf. 91 634 94 26 / 45 Fax. 91 634 94 30 juegosmunicipales@majadahonda.org / www.majadahonda.org&amp;R&amp;D</oddFooter>
  </headerFooter>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37"/>
  <sheetViews>
    <sheetView tabSelected="1" zoomScaleNormal="100" zoomScalePageLayoutView="84" workbookViewId="0">
      <selection activeCell="J7" sqref="J7"/>
    </sheetView>
  </sheetViews>
  <sheetFormatPr baseColWidth="10" defaultColWidth="11.42578125" defaultRowHeight="12.75"/>
  <cols>
    <col min="1" max="1" width="2.7109375" style="1" bestFit="1" customWidth="1"/>
    <col min="2" max="2" width="25.28515625" style="22" customWidth="1"/>
    <col min="3" max="3" width="3.85546875" style="22" customWidth="1"/>
    <col min="4" max="4" width="9.140625" style="22" customWidth="1"/>
    <col min="5" max="5" width="9.140625" style="22" hidden="1" customWidth="1"/>
    <col min="6" max="6" width="10.28515625" style="1" customWidth="1"/>
    <col min="7" max="9" width="20.140625" style="22" customWidth="1"/>
    <col min="10" max="10" width="11.42578125" style="22" customWidth="1"/>
    <col min="11" max="11" width="10.7109375" style="22" customWidth="1"/>
    <col min="12" max="12" width="9.7109375" style="91" hidden="1" customWidth="1"/>
    <col min="13" max="13" width="3.5703125" style="22" customWidth="1"/>
    <col min="14" max="14" width="8.28515625" style="22" bestFit="1" customWidth="1"/>
    <col min="15" max="15" width="9.140625" style="24" customWidth="1"/>
    <col min="16" max="16" width="11.42578125" style="22"/>
    <col min="17" max="17" width="12.42578125" style="22" customWidth="1"/>
    <col min="18" max="19" width="11.42578125" style="22" hidden="1" customWidth="1"/>
    <col min="20" max="16384" width="11.42578125" style="22"/>
  </cols>
  <sheetData>
    <row r="1" spans="1:19" ht="30">
      <c r="A1" s="108" t="s">
        <v>33</v>
      </c>
      <c r="B1" s="108"/>
      <c r="C1" s="108"/>
      <c r="D1" s="108"/>
      <c r="E1" s="108"/>
      <c r="F1" s="108"/>
      <c r="G1" s="108"/>
      <c r="H1" s="108"/>
      <c r="I1" s="108"/>
      <c r="J1" s="108"/>
      <c r="K1" s="108"/>
      <c r="L1" s="108"/>
      <c r="M1" s="108"/>
      <c r="N1" s="108"/>
      <c r="O1" s="108"/>
    </row>
    <row r="2" spans="1:19" ht="20.25">
      <c r="A2" s="109" t="s">
        <v>57</v>
      </c>
      <c r="B2" s="109"/>
      <c r="C2" s="109"/>
      <c r="D2" s="109"/>
      <c r="E2" s="109"/>
      <c r="F2" s="109"/>
      <c r="G2" s="109"/>
      <c r="H2" s="109"/>
      <c r="I2" s="109"/>
      <c r="J2" s="109"/>
      <c r="K2" s="109"/>
      <c r="L2" s="109"/>
      <c r="M2" s="109"/>
      <c r="N2" s="109"/>
      <c r="O2" s="109"/>
    </row>
    <row r="3" spans="1:19" ht="15.75">
      <c r="A3" s="109" t="s">
        <v>55</v>
      </c>
      <c r="B3" s="109"/>
      <c r="C3" s="109"/>
      <c r="D3" s="109"/>
      <c r="E3" s="109"/>
      <c r="F3" s="109"/>
      <c r="G3" s="109"/>
      <c r="H3" s="109"/>
      <c r="I3" s="109"/>
      <c r="J3" s="109"/>
      <c r="K3" s="109"/>
      <c r="L3" s="109"/>
      <c r="M3" s="109"/>
      <c r="N3" s="109"/>
      <c r="O3" s="109"/>
    </row>
    <row r="4" spans="1:19" ht="6.75" customHeight="1">
      <c r="A4" s="15"/>
      <c r="B4" s="13"/>
      <c r="C4" s="13"/>
      <c r="D4" s="13"/>
      <c r="E4" s="13"/>
      <c r="F4" s="15"/>
      <c r="G4" s="13"/>
      <c r="H4" s="13"/>
      <c r="I4" s="13"/>
      <c r="J4" s="13"/>
      <c r="K4" s="13"/>
      <c r="M4" s="13"/>
      <c r="N4" s="13"/>
      <c r="O4" s="16"/>
    </row>
    <row r="5" spans="1:19" s="1" customFormat="1" ht="93" customHeight="1">
      <c r="A5" s="15"/>
      <c r="B5" s="49" t="s">
        <v>2</v>
      </c>
      <c r="C5" s="50" t="s">
        <v>3</v>
      </c>
      <c r="D5" s="47" t="s">
        <v>31</v>
      </c>
      <c r="E5" s="47"/>
      <c r="F5" s="51" t="s">
        <v>27</v>
      </c>
      <c r="G5" s="47" t="s">
        <v>5</v>
      </c>
      <c r="H5" s="47" t="s">
        <v>6</v>
      </c>
      <c r="I5" s="47" t="s">
        <v>7</v>
      </c>
      <c r="J5" s="51" t="s">
        <v>54</v>
      </c>
      <c r="K5" s="51" t="s">
        <v>52</v>
      </c>
      <c r="L5" s="51" t="s">
        <v>53</v>
      </c>
      <c r="M5" s="52" t="s">
        <v>8</v>
      </c>
      <c r="N5" s="53" t="s">
        <v>20</v>
      </c>
      <c r="O5" s="54" t="s">
        <v>19</v>
      </c>
      <c r="R5" s="89"/>
      <c r="S5" s="89" t="s">
        <v>44</v>
      </c>
    </row>
    <row r="6" spans="1:19" s="1" customFormat="1" ht="15.75" customHeight="1">
      <c r="A6" s="67"/>
      <c r="B6" s="99"/>
      <c r="C6" s="99"/>
      <c r="D6" s="99"/>
      <c r="E6" s="34" t="str">
        <f>CONCATENATE(C6,D6)</f>
        <v/>
      </c>
      <c r="F6" s="63"/>
      <c r="G6" s="64"/>
      <c r="H6" s="64"/>
      <c r="I6" s="64"/>
      <c r="J6" s="64"/>
      <c r="K6" s="63"/>
      <c r="L6" s="92">
        <v>2019</v>
      </c>
      <c r="M6" s="65"/>
      <c r="N6" s="90"/>
      <c r="O6" s="113" t="str">
        <f>IF(E6=R6,S6, IF(E6=R7,S7,IF(E6=R8,S8,IF(E6=R9,S9,IF(E6=R10,S10,IF(E6="",""))))))</f>
        <v/>
      </c>
      <c r="R6" s="82" t="s">
        <v>39</v>
      </c>
      <c r="S6" s="83">
        <v>87</v>
      </c>
    </row>
    <row r="7" spans="1:19" ht="16.5" customHeight="1">
      <c r="A7" s="68">
        <v>1</v>
      </c>
      <c r="B7" s="97" t="str">
        <f t="shared" ref="B7:B21" si="0">IF(F7="","",$B$6)</f>
        <v/>
      </c>
      <c r="C7" s="70" t="str">
        <f t="shared" ref="C7:C21" si="1">IF(D7="","",$C$6)</f>
        <v/>
      </c>
      <c r="D7" s="70" t="str">
        <f>IF(F7="","",$D$6)</f>
        <v/>
      </c>
      <c r="E7" s="34"/>
      <c r="F7" s="99"/>
      <c r="G7" s="99"/>
      <c r="H7" s="99"/>
      <c r="I7" s="99"/>
      <c r="J7" s="99"/>
      <c r="K7" s="100"/>
      <c r="L7" s="101" t="str">
        <f>IF(K7="","",IF($L$6-K7&lt;27,$O$6*0.5,IF($L$6-K7&gt;27,$O$6,IF($L$6-K7=27,$O$6))))</f>
        <v/>
      </c>
      <c r="M7" s="99"/>
      <c r="N7" s="62"/>
      <c r="O7" s="98" t="str">
        <f>IF(M7="","",IF(M7="SI",L7*0.5,IF(M7="NO",L7)))</f>
        <v/>
      </c>
      <c r="R7" s="82" t="s">
        <v>40</v>
      </c>
      <c r="S7" s="83">
        <v>87</v>
      </c>
    </row>
    <row r="8" spans="1:19" ht="16.5" customHeight="1">
      <c r="A8" s="68">
        <v>2</v>
      </c>
      <c r="B8" s="97" t="str">
        <f t="shared" si="0"/>
        <v/>
      </c>
      <c r="C8" s="70" t="str">
        <f t="shared" si="1"/>
        <v/>
      </c>
      <c r="D8" s="70" t="str">
        <f t="shared" ref="D8:D21" si="2">IF(F8="","",$D$6)</f>
        <v/>
      </c>
      <c r="E8" s="34"/>
      <c r="F8" s="99"/>
      <c r="G8" s="99"/>
      <c r="H8" s="99"/>
      <c r="I8" s="99"/>
      <c r="J8" s="99"/>
      <c r="K8" s="100"/>
      <c r="L8" s="101" t="str">
        <f t="shared" ref="L8:L21" si="3">IF(K8="","",IF($L$6-K8&lt;27,$O$6*0.5,IF($L$6-K8&gt;27,$O$6,IF($L$6-K8=27,$O$6))))</f>
        <v/>
      </c>
      <c r="M8" s="99"/>
      <c r="N8" s="37"/>
      <c r="O8" s="98" t="str">
        <f t="shared" ref="O8:O21" si="4">IF(M8="","",IF(M8="SI",L8*0.5,IF(M8="NO",L8)))</f>
        <v/>
      </c>
      <c r="R8" s="82" t="s">
        <v>41</v>
      </c>
      <c r="S8" s="83">
        <v>65.2</v>
      </c>
    </row>
    <row r="9" spans="1:19" ht="16.5" customHeight="1">
      <c r="A9" s="68">
        <v>3</v>
      </c>
      <c r="B9" s="97" t="str">
        <f t="shared" si="0"/>
        <v/>
      </c>
      <c r="C9" s="70" t="str">
        <f t="shared" si="1"/>
        <v/>
      </c>
      <c r="D9" s="70" t="str">
        <f t="shared" si="2"/>
        <v/>
      </c>
      <c r="E9" s="34"/>
      <c r="F9" s="99"/>
      <c r="G9" s="99"/>
      <c r="H9" s="99"/>
      <c r="I9" s="99"/>
      <c r="J9" s="99"/>
      <c r="K9" s="100"/>
      <c r="L9" s="101" t="str">
        <f t="shared" si="3"/>
        <v/>
      </c>
      <c r="M9" s="99"/>
      <c r="N9" s="37"/>
      <c r="O9" s="98" t="str">
        <f t="shared" si="4"/>
        <v/>
      </c>
      <c r="R9" s="82" t="s">
        <v>42</v>
      </c>
      <c r="S9" s="83">
        <v>108.6</v>
      </c>
    </row>
    <row r="10" spans="1:19" ht="16.5" customHeight="1">
      <c r="A10" s="68">
        <v>4</v>
      </c>
      <c r="B10" s="97" t="str">
        <f t="shared" si="0"/>
        <v/>
      </c>
      <c r="C10" s="70" t="str">
        <f t="shared" si="1"/>
        <v/>
      </c>
      <c r="D10" s="70" t="str">
        <f t="shared" si="2"/>
        <v/>
      </c>
      <c r="E10" s="34"/>
      <c r="F10" s="99"/>
      <c r="G10" s="99"/>
      <c r="H10" s="99"/>
      <c r="I10" s="99"/>
      <c r="J10" s="99"/>
      <c r="K10" s="100"/>
      <c r="L10" s="101" t="str">
        <f t="shared" si="3"/>
        <v/>
      </c>
      <c r="M10" s="99"/>
      <c r="N10" s="37"/>
      <c r="O10" s="98" t="str">
        <f t="shared" si="4"/>
        <v/>
      </c>
      <c r="R10" s="82" t="s">
        <v>43</v>
      </c>
      <c r="S10" s="83">
        <v>108.6</v>
      </c>
    </row>
    <row r="11" spans="1:19" ht="16.5" customHeight="1">
      <c r="A11" s="68">
        <v>5</v>
      </c>
      <c r="B11" s="97" t="str">
        <f t="shared" si="0"/>
        <v/>
      </c>
      <c r="C11" s="70" t="str">
        <f t="shared" si="1"/>
        <v/>
      </c>
      <c r="D11" s="70" t="str">
        <f t="shared" si="2"/>
        <v/>
      </c>
      <c r="E11" s="34"/>
      <c r="F11" s="99"/>
      <c r="G11" s="99"/>
      <c r="H11" s="99"/>
      <c r="I11" s="99"/>
      <c r="J11" s="99"/>
      <c r="K11" s="100"/>
      <c r="L11" s="101" t="str">
        <f t="shared" si="3"/>
        <v/>
      </c>
      <c r="M11" s="99"/>
      <c r="N11" s="37"/>
      <c r="O11" s="98" t="str">
        <f t="shared" si="4"/>
        <v/>
      </c>
      <c r="R11" s="58" t="s">
        <v>58</v>
      </c>
    </row>
    <row r="12" spans="1:19" ht="16.5" customHeight="1">
      <c r="A12" s="68">
        <v>6</v>
      </c>
      <c r="B12" s="97" t="str">
        <f t="shared" si="0"/>
        <v/>
      </c>
      <c r="C12" s="70" t="str">
        <f t="shared" si="1"/>
        <v/>
      </c>
      <c r="D12" s="70" t="str">
        <f t="shared" si="2"/>
        <v/>
      </c>
      <c r="E12" s="34"/>
      <c r="F12" s="99"/>
      <c r="G12" s="99"/>
      <c r="H12" s="99"/>
      <c r="I12" s="99"/>
      <c r="J12" s="99"/>
      <c r="K12" s="100"/>
      <c r="L12" s="101" t="str">
        <f t="shared" si="3"/>
        <v/>
      </c>
      <c r="M12" s="99"/>
      <c r="N12" s="37"/>
      <c r="O12" s="98" t="str">
        <f t="shared" si="4"/>
        <v/>
      </c>
    </row>
    <row r="13" spans="1:19" ht="16.5" customHeight="1">
      <c r="A13" s="68">
        <v>7</v>
      </c>
      <c r="B13" s="97" t="str">
        <f t="shared" si="0"/>
        <v/>
      </c>
      <c r="C13" s="70" t="str">
        <f t="shared" si="1"/>
        <v/>
      </c>
      <c r="D13" s="70" t="str">
        <f t="shared" si="2"/>
        <v/>
      </c>
      <c r="E13" s="34"/>
      <c r="F13" s="99"/>
      <c r="G13" s="99"/>
      <c r="H13" s="99"/>
      <c r="I13" s="99"/>
      <c r="J13" s="99"/>
      <c r="K13" s="100"/>
      <c r="L13" s="101" t="str">
        <f t="shared" si="3"/>
        <v/>
      </c>
      <c r="M13" s="99"/>
      <c r="N13" s="37"/>
      <c r="O13" s="98" t="str">
        <f t="shared" si="4"/>
        <v/>
      </c>
    </row>
    <row r="14" spans="1:19" ht="16.5" customHeight="1">
      <c r="A14" s="68">
        <v>8</v>
      </c>
      <c r="B14" s="97" t="str">
        <f t="shared" si="0"/>
        <v/>
      </c>
      <c r="C14" s="70" t="str">
        <f t="shared" si="1"/>
        <v/>
      </c>
      <c r="D14" s="70" t="str">
        <f t="shared" si="2"/>
        <v/>
      </c>
      <c r="E14" s="34"/>
      <c r="F14" s="99"/>
      <c r="G14" s="99"/>
      <c r="H14" s="99"/>
      <c r="I14" s="99"/>
      <c r="J14" s="99"/>
      <c r="K14" s="100"/>
      <c r="L14" s="101" t="str">
        <f t="shared" si="3"/>
        <v/>
      </c>
      <c r="M14" s="99"/>
      <c r="N14" s="37"/>
      <c r="O14" s="98" t="str">
        <f t="shared" si="4"/>
        <v/>
      </c>
    </row>
    <row r="15" spans="1:19" ht="16.5" customHeight="1">
      <c r="A15" s="68">
        <v>9</v>
      </c>
      <c r="B15" s="97" t="str">
        <f t="shared" si="0"/>
        <v/>
      </c>
      <c r="C15" s="70" t="str">
        <f t="shared" si="1"/>
        <v/>
      </c>
      <c r="D15" s="70" t="str">
        <f t="shared" si="2"/>
        <v/>
      </c>
      <c r="E15" s="34"/>
      <c r="F15" s="99"/>
      <c r="G15" s="99"/>
      <c r="H15" s="99"/>
      <c r="I15" s="99"/>
      <c r="J15" s="99"/>
      <c r="K15" s="100"/>
      <c r="L15" s="101" t="str">
        <f t="shared" si="3"/>
        <v/>
      </c>
      <c r="M15" s="99"/>
      <c r="N15" s="37"/>
      <c r="O15" s="98" t="str">
        <f t="shared" si="4"/>
        <v/>
      </c>
    </row>
    <row r="16" spans="1:19" ht="16.5" customHeight="1">
      <c r="A16" s="68">
        <v>10</v>
      </c>
      <c r="B16" s="97" t="str">
        <f t="shared" si="0"/>
        <v/>
      </c>
      <c r="C16" s="70" t="str">
        <f t="shared" si="1"/>
        <v/>
      </c>
      <c r="D16" s="70" t="str">
        <f t="shared" si="2"/>
        <v/>
      </c>
      <c r="E16" s="34"/>
      <c r="F16" s="99"/>
      <c r="G16" s="99"/>
      <c r="H16" s="99"/>
      <c r="I16" s="99"/>
      <c r="J16" s="99"/>
      <c r="K16" s="100"/>
      <c r="L16" s="101" t="str">
        <f t="shared" si="3"/>
        <v/>
      </c>
      <c r="M16" s="99"/>
      <c r="N16" s="37"/>
      <c r="O16" s="98" t="str">
        <f t="shared" si="4"/>
        <v/>
      </c>
    </row>
    <row r="17" spans="1:16" ht="16.5" customHeight="1">
      <c r="A17" s="68">
        <v>11</v>
      </c>
      <c r="B17" s="97" t="str">
        <f t="shared" si="0"/>
        <v/>
      </c>
      <c r="C17" s="70" t="str">
        <f t="shared" si="1"/>
        <v/>
      </c>
      <c r="D17" s="70" t="str">
        <f t="shared" si="2"/>
        <v/>
      </c>
      <c r="E17" s="34"/>
      <c r="F17" s="99"/>
      <c r="G17" s="99"/>
      <c r="H17" s="99"/>
      <c r="I17" s="99"/>
      <c r="J17" s="99"/>
      <c r="K17" s="100"/>
      <c r="L17" s="101" t="str">
        <f t="shared" si="3"/>
        <v/>
      </c>
      <c r="M17" s="99"/>
      <c r="N17" s="37"/>
      <c r="O17" s="98" t="str">
        <f t="shared" si="4"/>
        <v/>
      </c>
    </row>
    <row r="18" spans="1:16" ht="16.5" customHeight="1">
      <c r="A18" s="68">
        <v>12</v>
      </c>
      <c r="B18" s="97" t="str">
        <f t="shared" si="0"/>
        <v/>
      </c>
      <c r="C18" s="70" t="str">
        <f t="shared" si="1"/>
        <v/>
      </c>
      <c r="D18" s="70" t="str">
        <f t="shared" si="2"/>
        <v/>
      </c>
      <c r="E18" s="34"/>
      <c r="F18" s="99"/>
      <c r="G18" s="99"/>
      <c r="H18" s="99"/>
      <c r="I18" s="99"/>
      <c r="J18" s="99"/>
      <c r="K18" s="100"/>
      <c r="L18" s="101" t="str">
        <f t="shared" si="3"/>
        <v/>
      </c>
      <c r="M18" s="99"/>
      <c r="N18" s="37"/>
      <c r="O18" s="98" t="str">
        <f t="shared" si="4"/>
        <v/>
      </c>
    </row>
    <row r="19" spans="1:16" ht="16.5" customHeight="1">
      <c r="A19" s="68">
        <v>13</v>
      </c>
      <c r="B19" s="97" t="str">
        <f t="shared" si="0"/>
        <v/>
      </c>
      <c r="C19" s="70" t="str">
        <f t="shared" si="1"/>
        <v/>
      </c>
      <c r="D19" s="70" t="str">
        <f t="shared" si="2"/>
        <v/>
      </c>
      <c r="E19" s="34"/>
      <c r="F19" s="99"/>
      <c r="G19" s="99"/>
      <c r="H19" s="99"/>
      <c r="I19" s="99"/>
      <c r="J19" s="99"/>
      <c r="K19" s="100"/>
      <c r="L19" s="101" t="str">
        <f t="shared" si="3"/>
        <v/>
      </c>
      <c r="M19" s="99"/>
      <c r="N19" s="37"/>
      <c r="O19" s="98" t="str">
        <f t="shared" si="4"/>
        <v/>
      </c>
    </row>
    <row r="20" spans="1:16" ht="16.5" customHeight="1">
      <c r="A20" s="68">
        <v>14</v>
      </c>
      <c r="B20" s="97" t="str">
        <f t="shared" si="0"/>
        <v/>
      </c>
      <c r="C20" s="70" t="str">
        <f t="shared" si="1"/>
        <v/>
      </c>
      <c r="D20" s="70" t="str">
        <f t="shared" si="2"/>
        <v/>
      </c>
      <c r="E20" s="34"/>
      <c r="F20" s="99"/>
      <c r="G20" s="99"/>
      <c r="H20" s="99"/>
      <c r="I20" s="99"/>
      <c r="J20" s="99"/>
      <c r="K20" s="100"/>
      <c r="L20" s="101" t="str">
        <f t="shared" si="3"/>
        <v/>
      </c>
      <c r="M20" s="99"/>
      <c r="N20" s="37"/>
      <c r="O20" s="98" t="str">
        <f t="shared" si="4"/>
        <v/>
      </c>
    </row>
    <row r="21" spans="1:16" ht="16.5" customHeight="1">
      <c r="A21" s="68">
        <v>15</v>
      </c>
      <c r="B21" s="97" t="str">
        <f t="shared" si="0"/>
        <v/>
      </c>
      <c r="C21" s="70" t="str">
        <f t="shared" si="1"/>
        <v/>
      </c>
      <c r="D21" s="70" t="str">
        <f t="shared" si="2"/>
        <v/>
      </c>
      <c r="E21" s="34"/>
      <c r="F21" s="99"/>
      <c r="G21" s="99"/>
      <c r="H21" s="99"/>
      <c r="I21" s="99"/>
      <c r="J21" s="99"/>
      <c r="K21" s="100"/>
      <c r="L21" s="101" t="str">
        <f t="shared" si="3"/>
        <v/>
      </c>
      <c r="M21" s="99"/>
      <c r="N21" s="37"/>
      <c r="O21" s="98" t="str">
        <f t="shared" si="4"/>
        <v/>
      </c>
    </row>
    <row r="22" spans="1:16" s="13" customFormat="1">
      <c r="A22" s="15"/>
      <c r="F22" s="15"/>
      <c r="L22" s="91"/>
      <c r="O22" s="16"/>
    </row>
    <row r="23" spans="1:16" s="13" customFormat="1">
      <c r="A23" s="59" t="s">
        <v>35</v>
      </c>
      <c r="B23" s="18"/>
      <c r="C23" s="18"/>
      <c r="D23" s="18"/>
      <c r="E23" s="18"/>
      <c r="F23" s="18"/>
      <c r="G23" s="18"/>
      <c r="K23" s="13" t="s">
        <v>9</v>
      </c>
      <c r="L23" s="91"/>
      <c r="N23" s="25">
        <f>IF(N6=100%,108.5,IF(N6=75%,81.38,IF(N6=50%,54.25,IF(N6=25%,27.13,IF(N6=0,0)))))</f>
        <v>0</v>
      </c>
      <c r="O23" s="25">
        <f>SUM(O7:O21)</f>
        <v>0</v>
      </c>
    </row>
    <row r="24" spans="1:16" s="16" customFormat="1" ht="12.75" customHeight="1">
      <c r="A24" s="61" t="s">
        <v>34</v>
      </c>
      <c r="B24" s="61"/>
      <c r="C24" s="61"/>
      <c r="D24" s="61"/>
      <c r="E24" s="61"/>
      <c r="F24" s="61"/>
      <c r="G24" s="61"/>
      <c r="H24" s="61"/>
      <c r="I24" s="61"/>
      <c r="J24" s="61"/>
      <c r="L24" s="93"/>
    </row>
    <row r="25" spans="1:16" s="16" customFormat="1" ht="10.5" customHeight="1">
      <c r="A25" s="15"/>
      <c r="L25" s="93"/>
    </row>
    <row r="26" spans="1:16" s="16" customFormat="1" ht="14.25">
      <c r="A26" s="55" t="s">
        <v>32</v>
      </c>
      <c r="C26" s="60"/>
      <c r="D26" s="66" t="s">
        <v>36</v>
      </c>
      <c r="E26" s="66"/>
      <c r="F26" s="20"/>
      <c r="G26" s="20"/>
      <c r="H26" s="20"/>
      <c r="I26" s="20"/>
      <c r="J26" s="20"/>
      <c r="K26" s="20"/>
      <c r="L26" s="94"/>
      <c r="M26" s="20"/>
      <c r="N26" s="20"/>
    </row>
    <row r="27" spans="1:16" s="20" customFormat="1" ht="15">
      <c r="A27" s="55" t="s">
        <v>37</v>
      </c>
      <c r="C27" s="56"/>
      <c r="D27" s="56"/>
      <c r="E27" s="56"/>
      <c r="F27" s="56"/>
      <c r="G27" s="56"/>
      <c r="H27" s="56"/>
      <c r="I27" s="56"/>
      <c r="J27" s="56"/>
      <c r="K27" s="56"/>
      <c r="L27" s="95"/>
      <c r="M27" s="56"/>
      <c r="N27" s="56"/>
      <c r="O27" s="16"/>
    </row>
    <row r="28" spans="1:16" s="20" customFormat="1" ht="15">
      <c r="A28" s="55" t="s">
        <v>38</v>
      </c>
      <c r="C28" s="48"/>
      <c r="D28" s="48"/>
      <c r="E28" s="48"/>
      <c r="F28" s="48"/>
      <c r="G28" s="48"/>
      <c r="H28" s="48"/>
      <c r="I28" s="48"/>
      <c r="J28" s="48"/>
      <c r="K28" s="48"/>
      <c r="L28" s="96"/>
      <c r="M28" s="48"/>
      <c r="N28" s="48"/>
      <c r="O28" s="48"/>
    </row>
    <row r="29" spans="1:16" s="20" customFormat="1" ht="10.5" customHeight="1">
      <c r="A29" s="15"/>
      <c r="L29" s="94"/>
    </row>
    <row r="30" spans="1:16" s="20" customFormat="1" ht="10.5" customHeight="1">
      <c r="A30" s="15"/>
      <c r="L30" s="94"/>
    </row>
    <row r="31" spans="1:16" s="46" customFormat="1" ht="25.5" customHeight="1">
      <c r="A31" s="69"/>
      <c r="C31" s="66"/>
      <c r="F31" s="20"/>
      <c r="G31" s="20"/>
      <c r="H31" s="20"/>
      <c r="I31" s="20"/>
      <c r="J31" s="20"/>
      <c r="K31" s="48"/>
      <c r="L31" s="96"/>
      <c r="M31" s="48"/>
      <c r="N31" s="48"/>
      <c r="O31" s="48"/>
      <c r="P31" s="57"/>
    </row>
    <row r="32" spans="1:16" s="13" customFormat="1" ht="56.25" customHeight="1">
      <c r="A32" s="110" t="s">
        <v>56</v>
      </c>
      <c r="B32" s="111"/>
      <c r="C32" s="111"/>
      <c r="D32" s="111"/>
      <c r="E32" s="111"/>
      <c r="F32" s="111"/>
      <c r="G32" s="111"/>
      <c r="H32" s="111"/>
      <c r="I32" s="111"/>
      <c r="J32" s="111"/>
      <c r="K32" s="111"/>
      <c r="L32" s="111"/>
      <c r="M32" s="111"/>
      <c r="N32" s="111"/>
      <c r="O32" s="112"/>
    </row>
    <row r="37" spans="6:6">
      <c r="F37" s="20"/>
    </row>
  </sheetData>
  <sheetProtection algorithmName="SHA-512" hashValue="ORCEI+QXobNMyoSXlHCFu4pVA0D3O/T+R9vtlTtwcI8yQhv+cUjY9PFa7meqqmOhHaUnxJwCmxJ2yysF0dSvnA==" saltValue="Sik8Rw78FF8sWNUE9PxIhg==" spinCount="100000" sheet="1" objects="1" scenarios="1" formatCells="0" formatColumns="0" formatRows="0" selectLockedCells="1"/>
  <protectedRanges>
    <protectedRange sqref="M7:M21" name="EMPADRONAMIENTO"/>
    <protectedRange sqref="F7:K21" name="DATOS PERSONALES"/>
    <protectedRange sqref="C6:D6" name="DEPORTE Y CATEGORÍA"/>
    <protectedRange sqref="B6:B21" name="EQUIPO"/>
  </protectedRanges>
  <mergeCells count="4">
    <mergeCell ref="A1:O1"/>
    <mergeCell ref="A2:O2"/>
    <mergeCell ref="A3:O3"/>
    <mergeCell ref="A32:O32"/>
  </mergeCells>
  <phoneticPr fontId="26" type="noConversion"/>
  <conditionalFormatting sqref="B7:D21 O7:O21">
    <cfRule type="containsBlanks" dxfId="1" priority="11">
      <formula>LEN(TRIM(B7))=0</formula>
    </cfRule>
  </conditionalFormatting>
  <conditionalFormatting sqref="B6:D6 F7:M21 N6">
    <cfRule type="containsBlanks" dxfId="0" priority="15">
      <formula>LEN(TRIM(B6))=0</formula>
    </cfRule>
  </conditionalFormatting>
  <dataValidations count="4">
    <dataValidation type="list" allowBlank="1" showInputMessage="1" showErrorMessage="1" sqref="N6">
      <formula1>"100%,50%,0"</formula1>
    </dataValidation>
    <dataValidation type="list" allowBlank="1" showInputMessage="1" showErrorMessage="1" sqref="C6">
      <formula1>"FS,BC"</formula1>
    </dataValidation>
    <dataValidation type="list" allowBlank="1" showInputMessage="1" showErrorMessage="1" sqref="D6">
      <formula1>"PRIMERA, SEGUNDA, TERCERA"</formula1>
    </dataValidation>
    <dataValidation type="list" allowBlank="1" showInputMessage="1" showErrorMessage="1" sqref="M7:M21">
      <formula1>"SI, NO"</formula1>
    </dataValidation>
  </dataValidations>
  <pageMargins left="0.36" right="0.2" top="0.39" bottom="0" header="0.18" footer="0"/>
  <pageSetup paperSize="9" scale="91" orientation="landscape" r:id="rId1"/>
  <ignoredErrors>
    <ignoredError sqref="E6 O7:O21" unlockedFormula="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7"/>
  <sheetViews>
    <sheetView workbookViewId="0">
      <selection activeCell="I4" sqref="I4"/>
    </sheetView>
  </sheetViews>
  <sheetFormatPr baseColWidth="10" defaultRowHeight="12.75"/>
  <sheetData>
    <row r="1" spans="1:10">
      <c r="A1" s="1"/>
      <c r="B1" s="1" t="s">
        <v>44</v>
      </c>
      <c r="C1" s="58" t="s">
        <v>45</v>
      </c>
      <c r="D1" s="58" t="s">
        <v>46</v>
      </c>
      <c r="E1" s="58" t="s">
        <v>47</v>
      </c>
      <c r="F1" s="58" t="s">
        <v>48</v>
      </c>
      <c r="G1" s="58" t="s">
        <v>51</v>
      </c>
      <c r="H1" s="58" t="s">
        <v>50</v>
      </c>
      <c r="I1" s="58" t="s">
        <v>49</v>
      </c>
    </row>
    <row r="2" spans="1:10">
      <c r="A2" t="s">
        <v>39</v>
      </c>
      <c r="B2" s="71">
        <v>87</v>
      </c>
      <c r="C2" s="58" t="s">
        <v>16</v>
      </c>
      <c r="D2" s="72">
        <v>108.5</v>
      </c>
      <c r="E2" s="73" t="str">
        <f>CONCATENATE('Inscripción Jugadores inicio'!C6,'Inscripción Jugadores inicio'!D6)</f>
        <v/>
      </c>
      <c r="G2">
        <v>2018</v>
      </c>
      <c r="H2" s="74" t="str">
        <f>IF('DATOS Y FÓRMULAS'!E2='DATOS Y FÓRMULAS'!A2,'DATOS Y FÓRMULAS'!B2,IF('DATOS Y FÓRMULAS'!E2='DATOS Y FÓRMULAS'!A3,'DATOS Y FÓRMULAS'!B3,IF('DATOS Y FÓRMULAS'!E2='DATOS Y FÓRMULAS'!A4,'DATOS Y FÓRMULAS'!B4,IF('DATOS Y FÓRMULAS'!E2='DATOS Y FÓRMULAS'!A5,'DATOS Y FÓRMULAS'!B5,IF('DATOS Y FÓRMULAS'!E2='DATOS Y FÓRMULAS'!A6,'DATOS Y FÓRMULAS'!B6,"")))))</f>
        <v/>
      </c>
    </row>
    <row r="3" spans="1:10">
      <c r="A3" s="75" t="s">
        <v>40</v>
      </c>
      <c r="B3" s="76">
        <v>87</v>
      </c>
      <c r="C3" s="77" t="s">
        <v>17</v>
      </c>
      <c r="D3" s="78">
        <f>D2*0.5</f>
        <v>54.25</v>
      </c>
      <c r="E3" s="79"/>
      <c r="F3" s="80" t="str">
        <f>MID('Inscripción Jugadores inicio'!K7,7,4)</f>
        <v/>
      </c>
      <c r="G3" s="80" t="e">
        <f>$G$2-F3</f>
        <v>#VALUE!</v>
      </c>
      <c r="H3" s="88" t="e">
        <f>IF('DATOS Y FÓRMULAS'!G3&gt;26,'DATOS Y FÓRMULAS'!H$2,IF('DATOS Y FÓRMULAS'!G3&lt;26,'DATOS Y FÓRMULAS'!H$2*0.5,IF('DATOS Y FÓRMULAS'!G3="","")))</f>
        <v>#VALUE!</v>
      </c>
      <c r="I3" s="75" t="str">
        <f>IF('Inscripción Jugadores inicio'!M7="","",IF('Inscripción Jugadores inicio'!M7="SI",'DATOS Y FÓRMULAS'!H3*0.5,IF('Inscripción Jugadores inicio'!M7="NO",'DATOS Y FÓRMULAS'!H3)))</f>
        <v/>
      </c>
      <c r="J3" s="81"/>
    </row>
    <row r="4" spans="1:10">
      <c r="A4" s="82" t="s">
        <v>41</v>
      </c>
      <c r="B4" s="83">
        <v>65.2</v>
      </c>
      <c r="C4" s="82"/>
      <c r="D4" s="84">
        <v>0</v>
      </c>
      <c r="E4" s="84"/>
      <c r="F4" s="82" t="str">
        <f>MID('Inscripción Jugadores inicio'!K8,7,4)</f>
        <v/>
      </c>
      <c r="G4" s="80" t="e">
        <f t="shared" ref="G4:G17" si="0">$G$2-F4</f>
        <v>#VALUE!</v>
      </c>
      <c r="H4" s="88" t="e">
        <f>IF('DATOS Y FÓRMULAS'!G4&gt;26,'DATOS Y FÓRMULAS'!H$2,IF('DATOS Y FÓRMULAS'!G4&lt;26,'DATOS Y FÓRMULAS'!H$2*0.5,IF('DATOS Y FÓRMULAS'!G4="","")))</f>
        <v>#VALUE!</v>
      </c>
      <c r="I4" s="75" t="str">
        <f>IF('Inscripción Jugadores inicio'!M8="","",IF('Inscripción Jugadores inicio'!M8="SI",'DATOS Y FÓRMULAS'!H4*0.5,IF('Inscripción Jugadores inicio'!M8="NO",'DATOS Y FÓRMULAS'!H4)))</f>
        <v/>
      </c>
      <c r="J4" s="85"/>
    </row>
    <row r="5" spans="1:10">
      <c r="A5" s="82" t="s">
        <v>42</v>
      </c>
      <c r="B5" s="83">
        <v>108.6</v>
      </c>
      <c r="C5" s="82"/>
      <c r="D5" s="82"/>
      <c r="E5" s="82"/>
      <c r="F5" s="82" t="str">
        <f>MID('Inscripción Jugadores inicio'!K9,7,4)</f>
        <v/>
      </c>
      <c r="G5" s="80" t="e">
        <f t="shared" si="0"/>
        <v>#VALUE!</v>
      </c>
      <c r="H5" s="88" t="e">
        <f>IF('DATOS Y FÓRMULAS'!G5&gt;26,'DATOS Y FÓRMULAS'!H$2,IF('DATOS Y FÓRMULAS'!G5&lt;26,'DATOS Y FÓRMULAS'!H$2*0.5,IF('DATOS Y FÓRMULAS'!G5="","")))</f>
        <v>#VALUE!</v>
      </c>
      <c r="I5" s="75" t="str">
        <f>IF('Inscripción Jugadores inicio'!M9="","",IF('Inscripción Jugadores inicio'!M9="SI",'DATOS Y FÓRMULAS'!H5*0.5,IF('Inscripción Jugadores inicio'!M9="NO",'DATOS Y FÓRMULAS'!H5)))</f>
        <v/>
      </c>
      <c r="J5" s="85"/>
    </row>
    <row r="6" spans="1:10">
      <c r="A6" s="82" t="s">
        <v>43</v>
      </c>
      <c r="B6" s="83">
        <v>108.6</v>
      </c>
      <c r="C6" s="82"/>
      <c r="D6" s="82"/>
      <c r="E6" s="82"/>
      <c r="F6" s="82" t="str">
        <f>MID('Inscripción Jugadores inicio'!K10,7,4)</f>
        <v/>
      </c>
      <c r="G6" s="80" t="e">
        <f t="shared" si="0"/>
        <v>#VALUE!</v>
      </c>
      <c r="H6" s="88" t="e">
        <f>IF('DATOS Y FÓRMULAS'!G6&gt;26,'DATOS Y FÓRMULAS'!H$2,IF('DATOS Y FÓRMULAS'!G6&lt;26,'DATOS Y FÓRMULAS'!H$2*0.5,IF('DATOS Y FÓRMULAS'!G6="","")))</f>
        <v>#VALUE!</v>
      </c>
      <c r="I6" s="75" t="str">
        <f>IF('Inscripción Jugadores inicio'!M10="","",IF('Inscripción Jugadores inicio'!M10="SI",'DATOS Y FÓRMULAS'!H6*0.5,IF('Inscripción Jugadores inicio'!M10="NO",'DATOS Y FÓRMULAS'!H6)))</f>
        <v/>
      </c>
      <c r="J6" s="85"/>
    </row>
    <row r="7" spans="1:10">
      <c r="A7" s="82"/>
      <c r="B7" s="82"/>
      <c r="C7" s="82"/>
      <c r="D7" s="82"/>
      <c r="E7" s="82"/>
      <c r="F7" s="82" t="str">
        <f>MID('Inscripción Jugadores inicio'!K11,7,4)</f>
        <v/>
      </c>
      <c r="G7" s="80" t="e">
        <f t="shared" si="0"/>
        <v>#VALUE!</v>
      </c>
      <c r="H7" s="88" t="e">
        <f>IF('DATOS Y FÓRMULAS'!G7&gt;26,'DATOS Y FÓRMULAS'!H$2,IF('DATOS Y FÓRMULAS'!G7&lt;26,'DATOS Y FÓRMULAS'!H$2*0.5,IF('DATOS Y FÓRMULAS'!G7="","")))</f>
        <v>#VALUE!</v>
      </c>
      <c r="I7" s="75" t="str">
        <f>IF('Inscripción Jugadores inicio'!M11="","",IF('Inscripción Jugadores inicio'!M11="SI",'DATOS Y FÓRMULAS'!H7*0.5,IF('Inscripción Jugadores inicio'!M11="NO",'DATOS Y FÓRMULAS'!H7)))</f>
        <v/>
      </c>
      <c r="J7" s="85"/>
    </row>
    <row r="8" spans="1:10">
      <c r="A8" s="82"/>
      <c r="B8" s="82"/>
      <c r="C8" s="82"/>
      <c r="D8" s="82"/>
      <c r="E8" s="82"/>
      <c r="F8" s="82" t="str">
        <f>MID('Inscripción Jugadores inicio'!K12,7,4)</f>
        <v/>
      </c>
      <c r="G8" s="80" t="e">
        <f t="shared" si="0"/>
        <v>#VALUE!</v>
      </c>
      <c r="H8" s="88" t="e">
        <f>IF('DATOS Y FÓRMULAS'!G8&gt;26,'DATOS Y FÓRMULAS'!H$2,IF('DATOS Y FÓRMULAS'!G8&lt;26,'DATOS Y FÓRMULAS'!H$2*0.5,IF('DATOS Y FÓRMULAS'!G8="","")))</f>
        <v>#VALUE!</v>
      </c>
      <c r="I8" s="75" t="str">
        <f>IF('Inscripción Jugadores inicio'!M12="","",IF('Inscripción Jugadores inicio'!M12="SI",'DATOS Y FÓRMULAS'!H8*0.5,IF('Inscripción Jugadores inicio'!M12="NO",'DATOS Y FÓRMULAS'!H8)))</f>
        <v/>
      </c>
      <c r="J8" s="85"/>
    </row>
    <row r="9" spans="1:10">
      <c r="A9" s="82"/>
      <c r="B9" s="82"/>
      <c r="C9" s="82"/>
      <c r="D9" s="82"/>
      <c r="E9" s="82"/>
      <c r="F9" s="82" t="str">
        <f>MID('Inscripción Jugadores inicio'!K13,7,4)</f>
        <v/>
      </c>
      <c r="G9" s="80" t="e">
        <f t="shared" si="0"/>
        <v>#VALUE!</v>
      </c>
      <c r="H9" s="88" t="e">
        <f>IF('DATOS Y FÓRMULAS'!G9&gt;26,'DATOS Y FÓRMULAS'!H$2,IF('DATOS Y FÓRMULAS'!G9&lt;26,'DATOS Y FÓRMULAS'!H$2*0.5,IF('DATOS Y FÓRMULAS'!G9="","")))</f>
        <v>#VALUE!</v>
      </c>
      <c r="I9" s="75" t="str">
        <f>IF('Inscripción Jugadores inicio'!M13="","",IF('Inscripción Jugadores inicio'!M13="SI",'DATOS Y FÓRMULAS'!H9*0.5,IF('Inscripción Jugadores inicio'!M13="NO",'DATOS Y FÓRMULAS'!H9)))</f>
        <v/>
      </c>
      <c r="J9" s="85"/>
    </row>
    <row r="10" spans="1:10">
      <c r="A10" s="82"/>
      <c r="B10" s="82"/>
      <c r="C10" s="82"/>
      <c r="D10" s="82"/>
      <c r="E10" s="82"/>
      <c r="F10" s="82" t="str">
        <f>MID('Inscripción Jugadores inicio'!K14,7,4)</f>
        <v/>
      </c>
      <c r="G10" s="80" t="e">
        <f t="shared" si="0"/>
        <v>#VALUE!</v>
      </c>
      <c r="H10" s="88" t="e">
        <f>IF('DATOS Y FÓRMULAS'!G10&gt;26,'DATOS Y FÓRMULAS'!H$2,IF('DATOS Y FÓRMULAS'!G10&lt;26,'DATOS Y FÓRMULAS'!H$2*0.5,IF('DATOS Y FÓRMULAS'!G10="","")))</f>
        <v>#VALUE!</v>
      </c>
      <c r="I10" s="75" t="str">
        <f>IF('Inscripción Jugadores inicio'!M14="","",IF('Inscripción Jugadores inicio'!M14="SI",'DATOS Y FÓRMULAS'!H10*0.5,IF('Inscripción Jugadores inicio'!M14="NO",'DATOS Y FÓRMULAS'!H10)))</f>
        <v/>
      </c>
      <c r="J10" s="85"/>
    </row>
    <row r="11" spans="1:10">
      <c r="A11" s="82"/>
      <c r="B11" s="82"/>
      <c r="C11" s="82"/>
      <c r="D11" s="82"/>
      <c r="E11" s="82"/>
      <c r="F11" s="82" t="str">
        <f>MID('Inscripción Jugadores inicio'!K15,7,4)</f>
        <v/>
      </c>
      <c r="G11" s="80" t="e">
        <f t="shared" si="0"/>
        <v>#VALUE!</v>
      </c>
      <c r="H11" s="88" t="e">
        <f>IF('DATOS Y FÓRMULAS'!G11&gt;26,'DATOS Y FÓRMULAS'!H$2,IF('DATOS Y FÓRMULAS'!G11&lt;26,'DATOS Y FÓRMULAS'!H$2*0.5,IF('DATOS Y FÓRMULAS'!G11="","")))</f>
        <v>#VALUE!</v>
      </c>
      <c r="I11" s="75" t="str">
        <f>IF('Inscripción Jugadores inicio'!M15="","",IF('Inscripción Jugadores inicio'!M15="SI",'DATOS Y FÓRMULAS'!H11*0.5,IF('Inscripción Jugadores inicio'!M15="NO",'DATOS Y FÓRMULAS'!H11)))</f>
        <v/>
      </c>
      <c r="J11" s="85"/>
    </row>
    <row r="12" spans="1:10">
      <c r="A12" s="82"/>
      <c r="B12" s="82"/>
      <c r="C12" s="82"/>
      <c r="D12" s="82"/>
      <c r="E12" s="82"/>
      <c r="F12" s="82" t="str">
        <f>MID('Inscripción Jugadores inicio'!K16,7,4)</f>
        <v/>
      </c>
      <c r="G12" s="80" t="e">
        <f t="shared" si="0"/>
        <v>#VALUE!</v>
      </c>
      <c r="H12" s="88" t="e">
        <f>IF('DATOS Y FÓRMULAS'!G12&gt;26,'DATOS Y FÓRMULAS'!H$2,IF('DATOS Y FÓRMULAS'!G12&lt;26,'DATOS Y FÓRMULAS'!H$2*0.5,IF('DATOS Y FÓRMULAS'!G12="","")))</f>
        <v>#VALUE!</v>
      </c>
      <c r="I12" s="75" t="str">
        <f>IF('Inscripción Jugadores inicio'!M16="","",IF('Inscripción Jugadores inicio'!M16="SI",'DATOS Y FÓRMULAS'!H12*0.5,IF('Inscripción Jugadores inicio'!M16="NO",'DATOS Y FÓRMULAS'!H12)))</f>
        <v/>
      </c>
      <c r="J12" s="85"/>
    </row>
    <row r="13" spans="1:10">
      <c r="A13" s="82"/>
      <c r="B13" s="82"/>
      <c r="C13" s="82"/>
      <c r="D13" s="82"/>
      <c r="E13" s="82"/>
      <c r="F13" s="82" t="str">
        <f>MID('Inscripción Jugadores inicio'!K17,7,4)</f>
        <v/>
      </c>
      <c r="G13" s="80" t="e">
        <f t="shared" si="0"/>
        <v>#VALUE!</v>
      </c>
      <c r="H13" s="88" t="e">
        <f>IF('DATOS Y FÓRMULAS'!G13&gt;26,'DATOS Y FÓRMULAS'!H$2,IF('DATOS Y FÓRMULAS'!G13&lt;26,'DATOS Y FÓRMULAS'!H$2*0.5,IF('DATOS Y FÓRMULAS'!G13="","")))</f>
        <v>#VALUE!</v>
      </c>
      <c r="I13" s="75" t="str">
        <f>IF('Inscripción Jugadores inicio'!M17="","",IF('Inscripción Jugadores inicio'!M17="SI",'DATOS Y FÓRMULAS'!H13*0.5,IF('Inscripción Jugadores inicio'!M17="NO",'DATOS Y FÓRMULAS'!H13)))</f>
        <v/>
      </c>
      <c r="J13" s="85"/>
    </row>
    <row r="14" spans="1:10">
      <c r="A14" s="82"/>
      <c r="B14" s="82"/>
      <c r="C14" s="82"/>
      <c r="D14" s="82"/>
      <c r="E14" s="82"/>
      <c r="F14" s="82" t="str">
        <f>MID('Inscripción Jugadores inicio'!K18,7,4)</f>
        <v/>
      </c>
      <c r="G14" s="80" t="e">
        <f t="shared" si="0"/>
        <v>#VALUE!</v>
      </c>
      <c r="H14" s="88" t="e">
        <f>IF('DATOS Y FÓRMULAS'!G14&gt;26,'DATOS Y FÓRMULAS'!H$2,IF('DATOS Y FÓRMULAS'!G14&lt;26,'DATOS Y FÓRMULAS'!H$2*0.5,IF('DATOS Y FÓRMULAS'!G14="","")))</f>
        <v>#VALUE!</v>
      </c>
      <c r="I14" s="75" t="str">
        <f>IF('Inscripción Jugadores inicio'!M18="","",IF('Inscripción Jugadores inicio'!M18="SI",'DATOS Y FÓRMULAS'!H14*0.5,IF('Inscripción Jugadores inicio'!M18="NO",'DATOS Y FÓRMULAS'!H14)))</f>
        <v/>
      </c>
      <c r="J14" s="85"/>
    </row>
    <row r="15" spans="1:10">
      <c r="A15" s="82"/>
      <c r="B15" s="82"/>
      <c r="C15" s="82"/>
      <c r="D15" s="82"/>
      <c r="E15" s="82"/>
      <c r="F15" s="82" t="str">
        <f>MID('Inscripción Jugadores inicio'!K19,7,4)</f>
        <v/>
      </c>
      <c r="G15" s="80" t="e">
        <f t="shared" si="0"/>
        <v>#VALUE!</v>
      </c>
      <c r="H15" s="88" t="e">
        <f>IF('DATOS Y FÓRMULAS'!G15&gt;26,'DATOS Y FÓRMULAS'!H$2,IF('DATOS Y FÓRMULAS'!G15&lt;26,'DATOS Y FÓRMULAS'!H$2*0.5,IF('DATOS Y FÓRMULAS'!G15="","")))</f>
        <v>#VALUE!</v>
      </c>
      <c r="I15" s="75" t="str">
        <f>IF('Inscripción Jugadores inicio'!M19="","",IF('Inscripción Jugadores inicio'!M19="SI",'DATOS Y FÓRMULAS'!H15*0.5,IF('Inscripción Jugadores inicio'!M19="NO",'DATOS Y FÓRMULAS'!H15)))</f>
        <v/>
      </c>
      <c r="J15" s="85"/>
    </row>
    <row r="16" spans="1:10">
      <c r="A16" s="82"/>
      <c r="B16" s="82"/>
      <c r="C16" s="82"/>
      <c r="D16" s="82"/>
      <c r="E16" s="82"/>
      <c r="F16" s="82" t="str">
        <f>MID('Inscripción Jugadores inicio'!K20,7,4)</f>
        <v/>
      </c>
      <c r="G16" s="80" t="e">
        <f t="shared" si="0"/>
        <v>#VALUE!</v>
      </c>
      <c r="H16" s="88" t="e">
        <f>IF('DATOS Y FÓRMULAS'!G16&gt;26,'DATOS Y FÓRMULAS'!H$2,IF('DATOS Y FÓRMULAS'!G16&lt;26,'DATOS Y FÓRMULAS'!H$2*0.5,IF('DATOS Y FÓRMULAS'!G16="","")))</f>
        <v>#VALUE!</v>
      </c>
      <c r="I16" s="75" t="str">
        <f>IF('Inscripción Jugadores inicio'!M20="","",IF('Inscripción Jugadores inicio'!M20="SI",'DATOS Y FÓRMULAS'!H16*0.5,IF('Inscripción Jugadores inicio'!M20="NO",'DATOS Y FÓRMULAS'!H16)))</f>
        <v/>
      </c>
      <c r="J16" s="85"/>
    </row>
    <row r="17" spans="1:10">
      <c r="A17" s="86"/>
      <c r="B17" s="86"/>
      <c r="C17" s="86"/>
      <c r="D17" s="86"/>
      <c r="E17" s="86"/>
      <c r="F17" s="86" t="str">
        <f>MID('Inscripción Jugadores inicio'!K21,7,4)</f>
        <v/>
      </c>
      <c r="G17" s="80" t="e">
        <f t="shared" si="0"/>
        <v>#VALUE!</v>
      </c>
      <c r="H17" s="88" t="e">
        <f>IF('DATOS Y FÓRMULAS'!G17&gt;26,'DATOS Y FÓRMULAS'!H$2,IF('DATOS Y FÓRMULAS'!G17&lt;26,'DATOS Y FÓRMULAS'!H$2*0.5,IF('DATOS Y FÓRMULAS'!G17="","")))</f>
        <v>#VALUE!</v>
      </c>
      <c r="I17" s="75" t="str">
        <f>IF('Inscripción Jugadores inicio'!M21="","",IF('Inscripción Jugadores inicio'!M21="SI",'DATOS Y FÓRMULAS'!H17*0.5,IF('Inscripción Jugadores inicio'!M21="NO",'DATOS Y FÓRMULAS'!H17)))</f>
        <v/>
      </c>
      <c r="J17" s="87"/>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Inscripción JUGADORES</vt:lpstr>
      <vt:lpstr>Inscripción Jugadores inicio</vt:lpstr>
      <vt:lpstr>DATOS Y FÓRMULAS</vt:lpstr>
      <vt:lpstr>'Inscripción JUGADORES'!Área_de_impresión</vt:lpstr>
      <vt:lpstr>'Inscripción JUGADORES'!Títulos_a_imprimir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Beatriz Medina</dc:creator>
  <cp:lastModifiedBy>María Peláez Navarrete</cp:lastModifiedBy>
  <cp:lastPrinted>2019-06-27T09:45:33Z</cp:lastPrinted>
  <dcterms:created xsi:type="dcterms:W3CDTF">2010-08-31T09:17:54Z</dcterms:created>
  <dcterms:modified xsi:type="dcterms:W3CDTF">2019-09-09T10:50:19Z</dcterms:modified>
</cp:coreProperties>
</file>