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tecnolofs03\Aytos\intervencion\2025 Majadahonda\PRESUPUESTO\MODIFICACIONES CREDITOS 2025\MC 045-25-TC-34 Gastos luz-agua y direcciones facultativas\"/>
    </mc:Choice>
  </mc:AlternateContent>
  <bookViews>
    <workbookView xWindow="28680" yWindow="-120" windowWidth="29040" windowHeight="16440"/>
  </bookViews>
  <sheets>
    <sheet name="FICHA" sheetId="4" r:id="rId1"/>
    <sheet name="Hoja 3" sheetId="5" r:id="rId2"/>
  </sheets>
  <definedNames>
    <definedName name="_xlnm.Print_Area" localSheetId="0">FICHA!$A$1:$H$39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4" l="1"/>
  <c r="G27" i="4"/>
  <c r="G23" i="4"/>
  <c r="F23" i="4"/>
  <c r="G17" i="4"/>
  <c r="F17" i="4"/>
  <c r="G20" i="4"/>
  <c r="C29" i="4" l="1"/>
  <c r="D29" i="4"/>
  <c r="E21" i="4"/>
  <c r="H21" i="4" s="1"/>
  <c r="G13" i="4"/>
  <c r="F13" i="4"/>
  <c r="E24" i="4" l="1"/>
  <c r="H24" i="4" s="1"/>
  <c r="E20" i="4"/>
  <c r="H20" i="4" s="1"/>
  <c r="E19" i="4"/>
  <c r="H19" i="4" s="1"/>
  <c r="E18" i="4"/>
  <c r="H18" i="4" s="1"/>
  <c r="E26" i="4"/>
  <c r="H26" i="4" s="1"/>
  <c r="E25" i="4"/>
  <c r="H25" i="4" s="1"/>
  <c r="E15" i="4"/>
  <c r="H15" i="4" s="1"/>
  <c r="E16" i="4"/>
  <c r="H16" i="4" s="1"/>
  <c r="E14" i="4"/>
  <c r="H14" i="4" s="1"/>
  <c r="E12" i="4" l="1"/>
  <c r="H12" i="4" s="1"/>
  <c r="E11" i="4"/>
  <c r="H11" i="4" s="1"/>
  <c r="E10" i="4" l="1"/>
  <c r="H10" i="4" l="1"/>
  <c r="H29" i="4" s="1"/>
  <c r="E29" i="4"/>
  <c r="H35" i="4"/>
  <c r="F36" i="4" l="1"/>
  <c r="H34" i="4"/>
  <c r="H36" i="4" l="1"/>
  <c r="G36" i="4" l="1"/>
  <c r="D36" i="4"/>
  <c r="C36" i="4"/>
  <c r="E36" i="4" l="1"/>
  <c r="F29" i="4"/>
  <c r="G29" i="4"/>
</calcChain>
</file>

<file path=xl/sharedStrings.xml><?xml version="1.0" encoding="utf-8"?>
<sst xmlns="http://schemas.openxmlformats.org/spreadsheetml/2006/main" count="42" uniqueCount="33">
  <si>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</si>
  <si>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</si>
  <si>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</si>
  <si>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</si>
  <si>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</si>
  <si>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</si>
  <si>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</si>
  <si>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</si>
  <si>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</si>
  <si>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</si>
  <si>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</si>
  <si>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</si>
  <si>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</si>
  <si>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</si>
  <si>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</si>
  <si>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</si>
  <si>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</si>
  <si>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</si>
  <si>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</si>
  <si>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Nº DE EXPEDIENTE: 045/25/TC/34</t>
  </si>
  <si>
    <t>ENERGIA ELECTRICA</t>
  </si>
  <si>
    <t>SUMINISTRO DE AGUA</t>
  </si>
  <si>
    <t>TRANSFERENCIAS CORRIENTES AL PATRONATO MONTE DEL PILAR</t>
  </si>
  <si>
    <t>CONTRATACION SERV. DE MTO. EDIFICIOS Y OTRAS INSTALACIONES</t>
  </si>
  <si>
    <t>CONTRATACION DE SERVICIOS DE LIMPIEZA Y ASEO DE INTERIORES</t>
  </si>
  <si>
    <t>TRANFERENCIAS CORRIENTES A FAMILIAS</t>
  </si>
  <si>
    <t>TOTAL ÁREA DE GASTO 1</t>
  </si>
  <si>
    <t>TOTAL ÁREA DE GASTO 2</t>
  </si>
  <si>
    <t>TOTAL ÁREA DE GASTO 3</t>
  </si>
  <si>
    <t>TOTAL ÁREA DE GASTO 9</t>
  </si>
  <si>
    <t>REPOSICION EN EDIFICIOS Y OTRAS CONSTRUCCIONES</t>
  </si>
  <si>
    <t>PROYECTO: 2023-4-RTODE-1</t>
  </si>
  <si>
    <t>En aplicación de la Base de Ejecución 6.5 del Presupuesto municipal vigente, para las propuestas de modificación presupuestaria destinadas a dar cobertura a gastos ineludibles, los expedientes de modificaciones de crédito podrán ser propuestos directamente por el Concejal que ostente las delegaciones en materia de Hacienda. Al tratarse de gastos de suministros de energía eléctrica y de agua, se centralizan las previsiones en el Área de Hacienda. En este sentido, una vez tramitada la prórroga del Acuerdo Marco para el suministro de energía eléctrica para el último tramo de 2025 y que alcanzará también a la anualidad 2026, se aprecia que la estimación del gasto para todo el ejerciico es superior al previsto, tanto en agua como en energía eléctrica. En este segundo caso, por dos causas fundamentales: de un lado, el notable incremento que en términos interanuales ha experimentado el precio del kilowatio/hora de la electricidad con un promedio ponderado del 20 % de subida a lo largo del primer semestre de 2025, y, por otra parte, el incremento del IVA aplicable al suministro eléctrico que ha pasado del tipo reducido del 10 % al general del 21 %. Todo ello motiva la necesidad de incrementar créditos para este fin al objeto de dar cobertura suficiente a esta necesidad y evitar posibles infradotaciones sobrevenidas, transfiriendo los referidos créditos desde aquellas aplicaciones presupuestarias de las que se conoce que se van a producir saldos de ahorro a lo largo de la presente anualidad 2025. Está previsto a lo largo del próximo ejercicio 2026, especialmente a partir del segundo semestre, que ese consumo general de electricidad vaya descendiendo al materializarse las actuaciones de eficiencia energética que se encuentran actualmente en licitación.
*A.G. 3 (CAP 6) 005 3420 63200 - Proyecto 2023-4-RTODE-1: Dotación para D.F. de ELFE S.L. por importe de 46.222,00 €, debido a la finalización del Proyecto "2023 4 RTODE 1 1 REFORMAS INTEGRALES POLIDEPORTIVOS" y no incorporación a 2025 de la operación D 220240016207 que estaba prevista para el abono de la misma.(Ref. Contratación: Expte. 2023/52 Servicio Redacc. Proyecto y DF de Polideportivo HUERTA VIEJA Ref. OMC: Expte. 2023/18 OMC Red proy y DF subsan y ref polid H.Vieja)La aplicación presupuestaria desde la cual se habilita el crédito para el objeto referenciado procede del crédito disponible para el contrato de Acuerdo Marco de Obras en Edificios y que no se ejecutará en el presente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</si>
</sst>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9"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
      <i/>
      <sz val="9"/>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cellStyleXfs>
  <cellXfs count="74">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0" fontId="5" fillId="0" borderId="0" xfId="0" applyFont="1"/>
    <xf numFmtId="0" fontId="5" fillId="0" borderId="0" xfId="0" applyFont="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applyAlignment="1">
      <alignment horizontal="left" vertical="center" wrapText="1"/>
    </xf>
    <xf numFmtId="4" fontId="6" fillId="0" borderId="14"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164" fontId="6" fillId="0" borderId="16" xfId="0" applyNumberFormat="1" applyFont="1" applyBorder="1" applyAlignment="1">
      <alignment horizontal="center" vertical="center" wrapText="1"/>
    </xf>
    <xf numFmtId="0" fontId="6" fillId="0" borderId="17" xfId="0" applyFont="1" applyBorder="1" applyAlignment="1">
      <alignment horizontal="left" vertical="center" wrapText="1"/>
    </xf>
    <xf numFmtId="4" fontId="6" fillId="0" borderId="17" xfId="0" applyNumberFormat="1" applyFont="1" applyBorder="1" applyAlignment="1">
      <alignment horizontal="right" vertical="center" wrapText="1"/>
    </xf>
    <xf numFmtId="4" fontId="6" fillId="0" borderId="18" xfId="0" applyNumberFormat="1" applyFont="1" applyBorder="1" applyAlignment="1">
      <alignment horizontal="right" vertical="center" wrapText="1"/>
    </xf>
    <xf numFmtId="164" fontId="6" fillId="0" borderId="19" xfId="0" applyNumberFormat="1" applyFont="1" applyBorder="1" applyAlignment="1">
      <alignment horizontal="center" vertical="center" wrapText="1"/>
    </xf>
    <xf numFmtId="0" fontId="6" fillId="0" borderId="20" xfId="0" applyFont="1" applyBorder="1" applyAlignment="1">
      <alignment horizontal="left" vertical="center" wrapText="1"/>
    </xf>
    <xf numFmtId="4" fontId="6" fillId="0" borderId="20" xfId="0" applyNumberFormat="1" applyFont="1" applyBorder="1" applyAlignment="1">
      <alignment horizontal="right" vertical="center" wrapText="1"/>
    </xf>
    <xf numFmtId="4" fontId="6" fillId="0" borderId="21" xfId="0" applyNumberFormat="1" applyFont="1" applyBorder="1" applyAlignment="1">
      <alignment horizontal="right" vertical="center" wrapText="1"/>
    </xf>
    <xf numFmtId="4" fontId="5" fillId="0" borderId="17" xfId="0" applyNumberFormat="1" applyFont="1" applyBorder="1" applyAlignment="1">
      <alignment horizontal="right" vertical="center" wrapText="1"/>
    </xf>
    <xf numFmtId="4" fontId="7" fillId="0" borderId="17" xfId="0" applyNumberFormat="1" applyFont="1" applyBorder="1" applyAlignment="1">
      <alignment horizontal="right" vertical="center" wrapText="1"/>
    </xf>
    <xf numFmtId="164" fontId="5" fillId="0" borderId="16" xfId="0" applyNumberFormat="1" applyFont="1" applyBorder="1" applyAlignment="1">
      <alignment horizontal="center" vertical="center" wrapText="1"/>
    </xf>
    <xf numFmtId="4" fontId="5" fillId="0" borderId="18" xfId="0" applyNumberFormat="1" applyFont="1" applyBorder="1" applyAlignment="1">
      <alignment horizontal="right" vertical="center" wrapText="1"/>
    </xf>
    <xf numFmtId="4" fontId="6" fillId="0" borderId="0" xfId="0" applyNumberFormat="1" applyFont="1" applyBorder="1" applyAlignment="1">
      <alignment horizontal="right" vertical="center" wrapText="1"/>
    </xf>
    <xf numFmtId="0" fontId="8" fillId="0" borderId="17" xfId="0" applyFont="1" applyBorder="1" applyAlignment="1">
      <alignment horizontal="right" vertical="center" wrapText="1"/>
    </xf>
    <xf numFmtId="4" fontId="6" fillId="0" borderId="14" xfId="0" applyNumberFormat="1" applyFont="1" applyBorder="1" applyAlignment="1">
      <alignment vertical="center"/>
    </xf>
    <xf numFmtId="4" fontId="6" fillId="0" borderId="17" xfId="0" applyNumberFormat="1" applyFont="1" applyBorder="1" applyAlignment="1">
      <alignment vertical="center"/>
    </xf>
    <xf numFmtId="0" fontId="5" fillId="0" borderId="0" xfId="0" applyFont="1" applyAlignment="1">
      <alignment wrapText="1"/>
    </xf>
    <xf numFmtId="4" fontId="5" fillId="0" borderId="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164" fontId="6" fillId="0" borderId="16" xfId="0" applyNumberFormat="1" applyFont="1" applyFill="1" applyBorder="1" applyAlignment="1">
      <alignment horizontal="center" vertical="center" wrapText="1"/>
    </xf>
    <xf numFmtId="0" fontId="6" fillId="0" borderId="17" xfId="0" applyFont="1" applyFill="1" applyBorder="1" applyAlignment="1">
      <alignment horizontal="left" vertical="center" wrapText="1"/>
    </xf>
    <xf numFmtId="4" fontId="6" fillId="0" borderId="17" xfId="0" applyNumberFormat="1" applyFont="1" applyFill="1" applyBorder="1" applyAlignment="1">
      <alignment horizontal="right" vertical="center" wrapText="1"/>
    </xf>
    <xf numFmtId="4" fontId="6" fillId="0" borderId="18" xfId="0" applyNumberFormat="1" applyFont="1" applyFill="1" applyBorder="1" applyAlignment="1">
      <alignment horizontal="right" vertical="center" wrapText="1"/>
    </xf>
    <xf numFmtId="0" fontId="2" fillId="0" borderId="0" xfId="0" applyFont="1" applyFill="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39"/>
  <sheetViews>
    <sheetView tabSelected="1" topLeftCell="A7" zoomScale="115" zoomScaleNormal="115" workbookViewId="0">
      <selection activeCell="D23" sqref="D23"/>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7" width="11.7109375" style="1" customWidth="1"/>
    <col min="8" max="8" width="12.42578125" style="1" customWidth="1"/>
    <col min="9" max="16384" width="11.42578125" style="2"/>
  </cols>
  <sheetData>
    <row r="2" spans="1:8" ht="19.7" customHeight="1" x14ac:dyDescent="0.2"/>
    <row r="3" spans="1:8" ht="19.7" customHeight="1" x14ac:dyDescent="0.2">
      <c r="A3" s="58" t="s">
        <v>0</v>
      </c>
      <c r="B3" s="58"/>
      <c r="C3" s="58"/>
      <c r="D3" s="58"/>
      <c r="E3" s="58"/>
      <c r="F3" s="58"/>
      <c r="G3" s="58"/>
      <c r="H3" s="58"/>
    </row>
    <row r="4" spans="1:8" ht="19.7" customHeight="1" x14ac:dyDescent="0.2">
      <c r="A4" s="4"/>
      <c r="B4" s="5"/>
      <c r="C4" s="4"/>
      <c r="D4" s="4"/>
      <c r="E4" s="4"/>
      <c r="F4" s="4"/>
      <c r="G4" s="4"/>
      <c r="H4" s="4"/>
    </row>
    <row r="5" spans="1:8" ht="13.15" customHeight="1" x14ac:dyDescent="0.2">
      <c r="A5" s="6"/>
      <c r="B5" s="7"/>
      <c r="C5" s="8"/>
      <c r="D5" s="8"/>
      <c r="E5" s="2"/>
      <c r="F5" s="9"/>
      <c r="G5" s="9"/>
      <c r="H5" s="9" t="s">
        <v>19</v>
      </c>
    </row>
    <row r="6" spans="1:8" ht="13.15" customHeight="1" x14ac:dyDescent="0.2">
      <c r="A6" s="6"/>
      <c r="B6" s="7"/>
      <c r="C6" s="8"/>
      <c r="D6" s="8"/>
      <c r="E6" s="2"/>
      <c r="F6" s="9"/>
      <c r="G6" s="9"/>
      <c r="H6" s="9"/>
    </row>
    <row r="8" spans="1:8" s="34" customFormat="1" ht="12.75" customHeight="1" x14ac:dyDescent="0.2">
      <c r="A8" s="67" t="s">
        <v>14</v>
      </c>
      <c r="B8" s="65" t="s">
        <v>5</v>
      </c>
      <c r="C8" s="56" t="s">
        <v>12</v>
      </c>
      <c r="D8" s="56" t="s">
        <v>10</v>
      </c>
      <c r="E8" s="56" t="s">
        <v>18</v>
      </c>
      <c r="F8" s="59" t="s">
        <v>1</v>
      </c>
      <c r="G8" s="60"/>
      <c r="H8" s="56" t="s">
        <v>13</v>
      </c>
    </row>
    <row r="9" spans="1:8" s="34" customFormat="1" ht="25.5" customHeight="1" x14ac:dyDescent="0.2">
      <c r="A9" s="68"/>
      <c r="B9" s="66"/>
      <c r="C9" s="57"/>
      <c r="D9" s="57"/>
      <c r="E9" s="57"/>
      <c r="F9" s="10" t="s">
        <v>8</v>
      </c>
      <c r="G9" s="10" t="s">
        <v>9</v>
      </c>
      <c r="H9" s="57"/>
    </row>
    <row r="10" spans="1:8" s="31" customFormat="1" x14ac:dyDescent="0.2">
      <c r="A10" s="35">
        <v>6165022100</v>
      </c>
      <c r="B10" s="36" t="s">
        <v>20</v>
      </c>
      <c r="C10" s="53">
        <v>998000</v>
      </c>
      <c r="D10" s="37">
        <v>765768.43</v>
      </c>
      <c r="E10" s="37">
        <f t="shared" ref="E10:E12" si="0">C10+D10</f>
        <v>1763768.4300000002</v>
      </c>
      <c r="F10" s="37">
        <v>130000</v>
      </c>
      <c r="G10" s="37"/>
      <c r="H10" s="38">
        <f>E10+F10-G10</f>
        <v>1893768.4300000002</v>
      </c>
    </row>
    <row r="11" spans="1:8" s="31" customFormat="1" x14ac:dyDescent="0.2">
      <c r="A11" s="39">
        <v>8171022101</v>
      </c>
      <c r="B11" s="40" t="s">
        <v>21</v>
      </c>
      <c r="C11" s="54">
        <v>650000</v>
      </c>
      <c r="D11" s="41">
        <v>0</v>
      </c>
      <c r="E11" s="41">
        <f t="shared" si="0"/>
        <v>650000</v>
      </c>
      <c r="F11" s="41">
        <v>560000</v>
      </c>
      <c r="G11" s="41"/>
      <c r="H11" s="42">
        <f>E11+F11-G11</f>
        <v>1210000</v>
      </c>
    </row>
    <row r="12" spans="1:8" s="31" customFormat="1" ht="24" x14ac:dyDescent="0.2">
      <c r="A12" s="39">
        <v>8172041000</v>
      </c>
      <c r="B12" s="40" t="s">
        <v>22</v>
      </c>
      <c r="C12" s="41">
        <v>1073806</v>
      </c>
      <c r="D12" s="41">
        <v>-26258.57</v>
      </c>
      <c r="E12" s="41">
        <f t="shared" si="0"/>
        <v>1047547.43</v>
      </c>
      <c r="F12" s="41"/>
      <c r="G12" s="41">
        <v>690000</v>
      </c>
      <c r="H12" s="42">
        <f>E12+F12-G12</f>
        <v>357547.43000000005</v>
      </c>
    </row>
    <row r="13" spans="1:8" s="3" customFormat="1" x14ac:dyDescent="0.2">
      <c r="A13" s="49"/>
      <c r="B13" s="48" t="s">
        <v>26</v>
      </c>
      <c r="C13" s="47"/>
      <c r="D13" s="55"/>
      <c r="E13" s="47"/>
      <c r="F13" s="47">
        <f>SUM(F10:F12)</f>
        <v>690000</v>
      </c>
      <c r="G13" s="47">
        <f>SUM(G10:G12)</f>
        <v>690000</v>
      </c>
      <c r="H13" s="50"/>
    </row>
    <row r="14" spans="1:8" s="31" customFormat="1" x14ac:dyDescent="0.2">
      <c r="A14" s="39">
        <v>12231022101</v>
      </c>
      <c r="B14" s="40" t="s">
        <v>21</v>
      </c>
      <c r="C14" s="41">
        <v>3500</v>
      </c>
      <c r="D14" s="41">
        <v>0</v>
      </c>
      <c r="E14" s="41">
        <f>C14+D14</f>
        <v>3500</v>
      </c>
      <c r="F14" s="41">
        <v>1000</v>
      </c>
      <c r="G14" s="41"/>
      <c r="H14" s="42">
        <f>E14+F14-G14</f>
        <v>4500</v>
      </c>
    </row>
    <row r="15" spans="1:8" s="31" customFormat="1" x14ac:dyDescent="0.2">
      <c r="A15" s="39">
        <v>14231348000</v>
      </c>
      <c r="B15" s="40" t="s">
        <v>25</v>
      </c>
      <c r="C15" s="41">
        <v>31900</v>
      </c>
      <c r="D15" s="41">
        <v>0</v>
      </c>
      <c r="E15" s="41">
        <f>C15+D15</f>
        <v>31900</v>
      </c>
      <c r="F15" s="41"/>
      <c r="G15" s="41">
        <v>3000</v>
      </c>
      <c r="H15" s="42">
        <f>E15+F15-G15</f>
        <v>28900</v>
      </c>
    </row>
    <row r="16" spans="1:8" s="31" customFormat="1" x14ac:dyDescent="0.2">
      <c r="A16" s="39">
        <v>9241022100</v>
      </c>
      <c r="B16" s="40" t="s">
        <v>20</v>
      </c>
      <c r="C16" s="54">
        <v>7000</v>
      </c>
      <c r="D16" s="41">
        <v>1333.46</v>
      </c>
      <c r="E16" s="41">
        <f>C16+D16</f>
        <v>8333.4599999999991</v>
      </c>
      <c r="F16" s="41">
        <v>2000</v>
      </c>
      <c r="G16" s="41"/>
      <c r="H16" s="42">
        <f>E16+F16-G16</f>
        <v>10333.459999999999</v>
      </c>
    </row>
    <row r="17" spans="1:8" s="3" customFormat="1" x14ac:dyDescent="0.2">
      <c r="A17" s="49"/>
      <c r="B17" s="48" t="s">
        <v>27</v>
      </c>
      <c r="C17" s="47"/>
      <c r="D17" s="55"/>
      <c r="E17" s="47"/>
      <c r="F17" s="47">
        <f>SUM(F14:F16)</f>
        <v>3000</v>
      </c>
      <c r="G17" s="47">
        <f>SUM(G14:G16)</f>
        <v>3000</v>
      </c>
      <c r="H17" s="50"/>
    </row>
    <row r="18" spans="1:8" s="31" customFormat="1" x14ac:dyDescent="0.2">
      <c r="A18" s="39">
        <v>10323022100</v>
      </c>
      <c r="B18" s="40" t="s">
        <v>20</v>
      </c>
      <c r="C18" s="41">
        <v>127800</v>
      </c>
      <c r="D18" s="41">
        <v>34787.300000000003</v>
      </c>
      <c r="E18" s="41">
        <f t="shared" ref="E18:E24" si="1">C18+D18</f>
        <v>162587.29999999999</v>
      </c>
      <c r="F18" s="41">
        <v>30000</v>
      </c>
      <c r="G18" s="41"/>
      <c r="H18" s="42">
        <f t="shared" ref="H18:H24" si="2">E18+F18-G18</f>
        <v>192587.3</v>
      </c>
    </row>
    <row r="19" spans="1:8" s="31" customFormat="1" x14ac:dyDescent="0.2">
      <c r="A19" s="39">
        <v>5342022101</v>
      </c>
      <c r="B19" s="40" t="s">
        <v>21</v>
      </c>
      <c r="C19" s="41">
        <v>70000</v>
      </c>
      <c r="D19" s="41">
        <v>0</v>
      </c>
      <c r="E19" s="41">
        <f t="shared" si="1"/>
        <v>70000</v>
      </c>
      <c r="F19" s="41">
        <v>68000</v>
      </c>
      <c r="G19" s="41"/>
      <c r="H19" s="42">
        <f t="shared" si="2"/>
        <v>138000</v>
      </c>
    </row>
    <row r="20" spans="1:8" s="73" customFormat="1" ht="24" x14ac:dyDescent="0.2">
      <c r="A20" s="69">
        <v>5342022703</v>
      </c>
      <c r="B20" s="70" t="s">
        <v>23</v>
      </c>
      <c r="C20" s="71">
        <v>1000000</v>
      </c>
      <c r="D20" s="71">
        <v>-80000</v>
      </c>
      <c r="E20" s="71">
        <f t="shared" si="1"/>
        <v>920000</v>
      </c>
      <c r="F20" s="71"/>
      <c r="G20" s="71">
        <f>98000+46222</f>
        <v>144222</v>
      </c>
      <c r="H20" s="72">
        <f t="shared" si="2"/>
        <v>775778</v>
      </c>
    </row>
    <row r="21" spans="1:8" s="31" customFormat="1" ht="24" x14ac:dyDescent="0.2">
      <c r="A21" s="39">
        <v>5342063200</v>
      </c>
      <c r="B21" s="40" t="s">
        <v>30</v>
      </c>
      <c r="C21" s="54">
        <v>0</v>
      </c>
      <c r="D21" s="51">
        <v>6482016.4000000004</v>
      </c>
      <c r="E21" s="41">
        <f t="shared" ref="E21" si="3">C21+D21</f>
        <v>6482016.4000000004</v>
      </c>
      <c r="F21" s="41">
        <v>46222</v>
      </c>
      <c r="G21" s="41"/>
      <c r="H21" s="42">
        <f>E21+F21-G21</f>
        <v>6528238.4000000004</v>
      </c>
    </row>
    <row r="22" spans="1:8" s="31" customFormat="1" x14ac:dyDescent="0.2">
      <c r="A22" s="39"/>
      <c r="B22" s="52" t="s">
        <v>31</v>
      </c>
      <c r="C22" s="54"/>
      <c r="D22" s="51"/>
      <c r="E22" s="41"/>
      <c r="F22" s="41"/>
      <c r="G22" s="41"/>
      <c r="H22" s="42"/>
    </row>
    <row r="23" spans="1:8" s="3" customFormat="1" x14ac:dyDescent="0.2">
      <c r="A23" s="49"/>
      <c r="B23" s="48" t="s">
        <v>28</v>
      </c>
      <c r="C23" s="47"/>
      <c r="D23" s="55"/>
      <c r="E23" s="47"/>
      <c r="F23" s="47">
        <f>SUM(F18:F21)</f>
        <v>144222</v>
      </c>
      <c r="G23" s="47">
        <f>SUM(G18:G21)</f>
        <v>144222</v>
      </c>
      <c r="H23" s="50"/>
    </row>
    <row r="24" spans="1:8" s="31" customFormat="1" x14ac:dyDescent="0.2">
      <c r="A24" s="39">
        <v>7920322100</v>
      </c>
      <c r="B24" s="40" t="s">
        <v>20</v>
      </c>
      <c r="C24" s="41">
        <v>78100</v>
      </c>
      <c r="D24" s="41">
        <v>64053.9</v>
      </c>
      <c r="E24" s="41">
        <f t="shared" si="1"/>
        <v>142153.9</v>
      </c>
      <c r="F24" s="41">
        <v>7000</v>
      </c>
      <c r="G24" s="41"/>
      <c r="H24" s="42">
        <f t="shared" si="2"/>
        <v>149153.9</v>
      </c>
    </row>
    <row r="25" spans="1:8" s="31" customFormat="1" x14ac:dyDescent="0.2">
      <c r="A25" s="39">
        <v>7920322101</v>
      </c>
      <c r="B25" s="40" t="s">
        <v>21</v>
      </c>
      <c r="C25" s="41">
        <v>7000</v>
      </c>
      <c r="D25" s="41">
        <v>0</v>
      </c>
      <c r="E25" s="41">
        <f t="shared" ref="E25:E26" si="4">C25+D25</f>
        <v>7000</v>
      </c>
      <c r="F25" s="41">
        <v>3000</v>
      </c>
      <c r="G25" s="41"/>
      <c r="H25" s="42">
        <f t="shared" ref="H25:H26" si="5">E25+F25-G25</f>
        <v>10000</v>
      </c>
    </row>
    <row r="26" spans="1:8" s="31" customFormat="1" ht="24" x14ac:dyDescent="0.2">
      <c r="A26" s="39">
        <v>7920422700</v>
      </c>
      <c r="B26" s="40" t="s">
        <v>24</v>
      </c>
      <c r="C26" s="41">
        <v>3021000</v>
      </c>
      <c r="D26" s="41">
        <v>-44000</v>
      </c>
      <c r="E26" s="41">
        <f t="shared" si="4"/>
        <v>2977000</v>
      </c>
      <c r="F26" s="41"/>
      <c r="G26" s="41">
        <v>10000</v>
      </c>
      <c r="H26" s="42">
        <f t="shared" si="5"/>
        <v>2967000</v>
      </c>
    </row>
    <row r="27" spans="1:8" s="3" customFormat="1" x14ac:dyDescent="0.2">
      <c r="A27" s="49"/>
      <c r="B27" s="48" t="s">
        <v>29</v>
      </c>
      <c r="C27" s="47"/>
      <c r="D27" s="55"/>
      <c r="E27" s="47"/>
      <c r="F27" s="47">
        <f>SUM(F24:F26)</f>
        <v>10000</v>
      </c>
      <c r="G27" s="47">
        <f>SUM(G24:G26)</f>
        <v>10000</v>
      </c>
      <c r="H27" s="50"/>
    </row>
    <row r="28" spans="1:8" s="31" customFormat="1" x14ac:dyDescent="0.2">
      <c r="A28" s="43"/>
      <c r="B28" s="44"/>
      <c r="C28" s="45"/>
      <c r="D28" s="45"/>
      <c r="E28" s="45"/>
      <c r="F28" s="45"/>
      <c r="G28" s="45"/>
      <c r="H28" s="46"/>
    </row>
    <row r="29" spans="1:8" s="11" customFormat="1" ht="12" customHeight="1" x14ac:dyDescent="0.2">
      <c r="A29" s="17"/>
      <c r="B29" s="18" t="s">
        <v>2</v>
      </c>
      <c r="C29" s="32">
        <f>SUM(C10:C28)</f>
        <v>7068106</v>
      </c>
      <c r="D29" s="32">
        <f>SUM(D10:D28)</f>
        <v>7197700.9200000009</v>
      </c>
      <c r="E29" s="32">
        <f>SUM(E10:E28)</f>
        <v>14265806.92</v>
      </c>
      <c r="F29" s="32">
        <f>F13+F17+F23+F27</f>
        <v>847222</v>
      </c>
      <c r="G29" s="32">
        <f>G13+G17+G23+G27</f>
        <v>847222</v>
      </c>
      <c r="H29" s="32">
        <f>SUM(H10:H28)</f>
        <v>14265806.92</v>
      </c>
    </row>
    <row r="30" spans="1:8" hidden="1" x14ac:dyDescent="0.2">
      <c r="A30" s="19"/>
      <c r="B30" s="20"/>
      <c r="C30" s="21"/>
      <c r="D30" s="21"/>
      <c r="E30" s="21"/>
      <c r="F30" s="21"/>
      <c r="G30" s="21"/>
      <c r="H30" s="21"/>
    </row>
    <row r="31" spans="1:8" x14ac:dyDescent="0.2">
      <c r="A31" s="22"/>
      <c r="B31" s="23"/>
      <c r="C31" s="24"/>
      <c r="D31" s="24"/>
      <c r="E31" s="24"/>
      <c r="F31" s="24"/>
      <c r="G31" s="24"/>
      <c r="H31" s="24"/>
    </row>
    <row r="32" spans="1:8" s="33" customFormat="1" ht="12.75" customHeight="1" x14ac:dyDescent="0.2">
      <c r="A32" s="67" t="s">
        <v>15</v>
      </c>
      <c r="B32" s="65" t="s">
        <v>6</v>
      </c>
      <c r="C32" s="56" t="s">
        <v>11</v>
      </c>
      <c r="D32" s="56" t="s">
        <v>10</v>
      </c>
      <c r="E32" s="56" t="s">
        <v>17</v>
      </c>
      <c r="F32" s="59" t="s">
        <v>1</v>
      </c>
      <c r="G32" s="60"/>
      <c r="H32" s="56" t="s">
        <v>16</v>
      </c>
    </row>
    <row r="33" spans="1:8" s="33" customFormat="1" ht="24" x14ac:dyDescent="0.2">
      <c r="A33" s="68"/>
      <c r="B33" s="66"/>
      <c r="C33" s="57"/>
      <c r="D33" s="57"/>
      <c r="E33" s="57"/>
      <c r="F33" s="10" t="s">
        <v>3</v>
      </c>
      <c r="G33" s="10" t="s">
        <v>4</v>
      </c>
      <c r="H33" s="57"/>
    </row>
    <row r="34" spans="1:8" x14ac:dyDescent="0.2">
      <c r="A34" s="25"/>
      <c r="B34" s="26"/>
      <c r="C34" s="27"/>
      <c r="D34" s="27"/>
      <c r="E34" s="27"/>
      <c r="F34" s="27"/>
      <c r="G34" s="27"/>
      <c r="H34" s="16">
        <f t="shared" ref="H34:H35" si="6">E34+F34-G34</f>
        <v>0</v>
      </c>
    </row>
    <row r="35" spans="1:8" x14ac:dyDescent="0.2">
      <c r="A35" s="28"/>
      <c r="B35" s="29"/>
      <c r="C35" s="12"/>
      <c r="D35" s="12"/>
      <c r="E35" s="12"/>
      <c r="F35" s="12"/>
      <c r="G35" s="12"/>
      <c r="H35" s="16">
        <f t="shared" si="6"/>
        <v>0</v>
      </c>
    </row>
    <row r="36" spans="1:8" x14ac:dyDescent="0.2">
      <c r="A36" s="17"/>
      <c r="B36" s="18" t="s">
        <v>2</v>
      </c>
      <c r="C36" s="30">
        <f>SUM(C35:C35)</f>
        <v>0</v>
      </c>
      <c r="D36" s="30">
        <f>SUM(D35:D35)</f>
        <v>0</v>
      </c>
      <c r="E36" s="30">
        <f>SUM(E35:E35)</f>
        <v>0</v>
      </c>
      <c r="F36" s="30">
        <f>SUM(F34:F35)</f>
        <v>0</v>
      </c>
      <c r="G36" s="30">
        <f>SUM(G35:G35)</f>
        <v>0</v>
      </c>
      <c r="H36" s="30">
        <f>SUM(H34:H35)</f>
        <v>0</v>
      </c>
    </row>
    <row r="37" spans="1:8" x14ac:dyDescent="0.2">
      <c r="A37" s="13"/>
      <c r="B37" s="14"/>
      <c r="C37" s="15"/>
      <c r="D37" s="15"/>
      <c r="E37" s="15"/>
      <c r="F37" s="15"/>
      <c r="G37" s="15"/>
      <c r="H37" s="15"/>
    </row>
    <row r="38" spans="1:8" x14ac:dyDescent="0.2">
      <c r="A38" s="61" t="s">
        <v>7</v>
      </c>
      <c r="B38" s="61"/>
      <c r="C38" s="61"/>
      <c r="D38" s="61"/>
      <c r="E38" s="61"/>
      <c r="F38" s="61"/>
      <c r="G38" s="61"/>
      <c r="H38" s="61"/>
    </row>
    <row r="39" spans="1:8" ht="210.75" customHeight="1" x14ac:dyDescent="0.2">
      <c r="A39" s="62" t="s">
        <v>32</v>
      </c>
      <c r="B39" s="63"/>
      <c r="C39" s="63"/>
      <c r="D39" s="63"/>
      <c r="E39" s="63"/>
      <c r="F39" s="63"/>
      <c r="G39" s="63"/>
      <c r="H39" s="64"/>
    </row>
  </sheetData>
  <mergeCells count="17">
    <mergeCell ref="A39:H39"/>
    <mergeCell ref="B8:B9"/>
    <mergeCell ref="B32:B33"/>
    <mergeCell ref="E32:E33"/>
    <mergeCell ref="D32:D33"/>
    <mergeCell ref="C32:C33"/>
    <mergeCell ref="C8:C9"/>
    <mergeCell ref="D8:D9"/>
    <mergeCell ref="E8:E9"/>
    <mergeCell ref="H8:H9"/>
    <mergeCell ref="A8:A9"/>
    <mergeCell ref="A32:A33"/>
    <mergeCell ref="H32:H33"/>
    <mergeCell ref="A3:H3"/>
    <mergeCell ref="F8:G8"/>
    <mergeCell ref="F32:G32"/>
    <mergeCell ref="A38:H38"/>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6B84B04D25F4399062AF5792E609C" ma:contentTypeVersion="15" ma:contentTypeDescription="Crear nuevo documento." ma:contentTypeScope="" ma:versionID="ed6930bd9163c1c5f50cd1b7c13900a9">
  <xsd:schema xmlns:xsd="http://www.w3.org/2001/XMLSchema" xmlns:xs="http://www.w3.org/2001/XMLSchema" xmlns:p="http://schemas.microsoft.com/office/2006/metadata/properties" xmlns:ns2="f1cca00c-a406-4257-9b69-4e4cb9ce94f1" xmlns:ns3="10cd74b4-1959-4575-bdd5-a52123a5979b" targetNamespace="http://schemas.microsoft.com/office/2006/metadata/properties" ma:root="true" ma:fieldsID="f289302ddb400dbbbbb50e97e941efa5" ns2:_="" ns3:_="">
    <xsd:import namespace="f1cca00c-a406-4257-9b69-4e4cb9ce94f1"/>
    <xsd:import namespace="10cd74b4-1959-4575-bdd5-a52123a597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a00c-a406-4257-9b69-4e4cb9ce9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e4b7f68-5225-437c-9a70-219fa22f30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cd74b4-1959-4575-bdd5-a52123a597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c86f718-6f45-4066-8b39-3e3058bf358f}" ma:internalName="TaxCatchAll" ma:showField="CatchAllData" ma:web="10cd74b4-1959-4575-bdd5-a52123a59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ca00c-a406-4257-9b69-4e4cb9ce94f1">
      <Terms xmlns="http://schemas.microsoft.com/office/infopath/2007/PartnerControls"/>
    </lcf76f155ced4ddcb4097134ff3c332f>
    <TaxCatchAll xmlns="10cd74b4-1959-4575-bdd5-a52123a5979b" xsi:nil="true"/>
  </documentManagement>
</p:properties>
</file>

<file path=customXml/itemProps1.xml><?xml version="1.0" encoding="utf-8"?>
<ds:datastoreItem xmlns:ds="http://schemas.openxmlformats.org/officeDocument/2006/customXml" ds:itemID="{5236D29A-8134-4C53-B97D-E7A04897C941}"/>
</file>

<file path=customXml/itemProps2.xml><?xml version="1.0" encoding="utf-8"?>
<ds:datastoreItem xmlns:ds="http://schemas.openxmlformats.org/officeDocument/2006/customXml" ds:itemID="{C371D34A-C1FD-4F71-BE0D-A243E5FBCBCC}"/>
</file>

<file path=customXml/itemProps3.xml><?xml version="1.0" encoding="utf-8"?>
<ds:datastoreItem xmlns:ds="http://schemas.openxmlformats.org/officeDocument/2006/customXml" ds:itemID="{84362605-C14B-4447-A206-C905F4BDB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2025-11-27T11:08:25Z</cp:lastPrinted>
  <dcterms:created xsi:type="dcterms:W3CDTF">2001-02-01T09:10:38Z</dcterms:created>
  <dcterms:modified xsi:type="dcterms:W3CDTF">2025-11-27T11:10:15Z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0x01010092B6B84B04D25F4399062AF5792E609C</vt:lpwstr>
  </property>
</Properties>
</file>